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02 - Stavební úpravy - sv..." sheetId="3" r:id="rId3"/>
    <sheet name="03 - Elektroinstalace" sheetId="4" r:id="rId4"/>
    <sheet name="04 - VZT" sheetId="5" r:id="rId5"/>
    <sheet name="05 - ZTI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Stavební úpravy'!$C$96:$K$271</definedName>
    <definedName name="_xlnm.Print_Area" localSheetId="1">'01 - Stavební úpravy'!$C$4:$J$39,'01 - Stavební úpravy'!$C$45:$J$78,'01 - Stavební úpravy'!$C$84:$K$271</definedName>
    <definedName name="_xlnm.Print_Titles" localSheetId="1">'01 - Stavební úpravy'!$96:$96</definedName>
    <definedName name="_xlnm._FilterDatabase" localSheetId="2" hidden="1">'02 - Stavební úpravy - sv...'!$C$90:$K$172</definedName>
    <definedName name="_xlnm.Print_Area" localSheetId="2">'02 - Stavební úpravy - sv...'!$C$4:$J$39,'02 - Stavební úpravy - sv...'!$C$45:$J$72,'02 - Stavební úpravy - sv...'!$C$78:$K$172</definedName>
    <definedName name="_xlnm.Print_Titles" localSheetId="2">'02 - Stavební úpravy - sv...'!$90:$90</definedName>
    <definedName name="_xlnm._FilterDatabase" localSheetId="3" hidden="1">'03 - Elektroinstalace'!$C$87:$K$171</definedName>
    <definedName name="_xlnm.Print_Area" localSheetId="3">'03 - Elektroinstalace'!$C$4:$J$39,'03 - Elektroinstalace'!$C$45:$J$69,'03 - Elektroinstalace'!$C$75:$K$171</definedName>
    <definedName name="_xlnm.Print_Titles" localSheetId="3">'03 - Elektroinstalace'!$87:$87</definedName>
    <definedName name="_xlnm._FilterDatabase" localSheetId="4" hidden="1">'04 - VZT'!$C$82:$K$143</definedName>
    <definedName name="_xlnm.Print_Area" localSheetId="4">'04 - VZT'!$C$4:$J$39,'04 - VZT'!$C$45:$J$64,'04 - VZT'!$C$70:$K$143</definedName>
    <definedName name="_xlnm.Print_Titles" localSheetId="4">'04 - VZT'!$82:$82</definedName>
    <definedName name="_xlnm._FilterDatabase" localSheetId="5" hidden="1">'05 - ZTI'!$C$86:$K$170</definedName>
    <definedName name="_xlnm.Print_Area" localSheetId="5">'05 - ZTI'!$C$4:$J$39,'05 - ZTI'!$C$45:$J$68,'05 - ZTI'!$C$74:$K$170</definedName>
    <definedName name="_xlnm.Print_Titles" localSheetId="5">'05 - ZTI'!$86:$86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55"/>
  <c r="J17"/>
  <c r="J12"/>
  <c r="J81"/>
  <c r="E7"/>
  <c r="E77"/>
  <c i="5" r="J37"/>
  <c r="J36"/>
  <c i="1" r="AY58"/>
  <c i="5" r="J35"/>
  <c i="1" r="AX58"/>
  <c i="5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80"/>
  <c r="F79"/>
  <c r="F77"/>
  <c r="E75"/>
  <c r="J55"/>
  <c r="F54"/>
  <c r="F52"/>
  <c r="E50"/>
  <c r="J21"/>
  <c r="E21"/>
  <c r="J54"/>
  <c r="J20"/>
  <c r="J18"/>
  <c r="E18"/>
  <c r="F80"/>
  <c r="J17"/>
  <c r="J12"/>
  <c r="J52"/>
  <c r="E7"/>
  <c r="E73"/>
  <c i="4" r="J37"/>
  <c r="J36"/>
  <c i="1" r="AY57"/>
  <c i="4" r="J35"/>
  <c i="1" r="AX57"/>
  <c i="4" r="BI171"/>
  <c r="BH171"/>
  <c r="BG171"/>
  <c r="BF171"/>
  <c r="T171"/>
  <c r="T170"/>
  <c r="T169"/>
  <c r="R171"/>
  <c r="R170"/>
  <c r="R169"/>
  <c r="P171"/>
  <c r="P170"/>
  <c r="P169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F82"/>
  <c r="E80"/>
  <c r="F52"/>
  <c r="E50"/>
  <c r="J24"/>
  <c r="E24"/>
  <c r="J55"/>
  <c r="J23"/>
  <c r="J21"/>
  <c r="E21"/>
  <c r="J84"/>
  <c r="J20"/>
  <c r="J18"/>
  <c r="E18"/>
  <c r="F55"/>
  <c r="J17"/>
  <c r="J15"/>
  <c r="E15"/>
  <c r="F84"/>
  <c r="J14"/>
  <c r="J12"/>
  <c r="J82"/>
  <c r="E7"/>
  <c r="E78"/>
  <c i="3" r="J37"/>
  <c r="J36"/>
  <c i="1" r="AY56"/>
  <c i="3" r="J35"/>
  <c i="1" r="AX56"/>
  <c i="3" r="BI170"/>
  <c r="BH170"/>
  <c r="BG170"/>
  <c r="BF170"/>
  <c r="T170"/>
  <c r="T169"/>
  <c r="T168"/>
  <c r="R170"/>
  <c r="R169"/>
  <c r="R168"/>
  <c r="P170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J88"/>
  <c r="F87"/>
  <c r="F85"/>
  <c r="E83"/>
  <c r="J55"/>
  <c r="F54"/>
  <c r="F52"/>
  <c r="E50"/>
  <c r="J21"/>
  <c r="E21"/>
  <c r="J87"/>
  <c r="J20"/>
  <c r="J18"/>
  <c r="E18"/>
  <c r="F55"/>
  <c r="J17"/>
  <c r="J12"/>
  <c r="J85"/>
  <c r="E7"/>
  <c r="E48"/>
  <c i="2" r="J37"/>
  <c r="J36"/>
  <c i="1" r="AY55"/>
  <c i="2" r="J35"/>
  <c i="1" r="AX55"/>
  <c i="2" r="BI269"/>
  <c r="BH269"/>
  <c r="BG269"/>
  <c r="BF269"/>
  <c r="T269"/>
  <c r="T268"/>
  <c r="T267"/>
  <c r="R269"/>
  <c r="R268"/>
  <c r="R267"/>
  <c r="P269"/>
  <c r="P268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100"/>
  <c r="BH100"/>
  <c r="BG100"/>
  <c r="BF100"/>
  <c r="T100"/>
  <c r="R100"/>
  <c r="P100"/>
  <c r="J94"/>
  <c r="F93"/>
  <c r="F91"/>
  <c r="E89"/>
  <c r="J55"/>
  <c r="F54"/>
  <c r="F52"/>
  <c r="E50"/>
  <c r="J21"/>
  <c r="E21"/>
  <c r="J93"/>
  <c r="J20"/>
  <c r="J18"/>
  <c r="E18"/>
  <c r="F94"/>
  <c r="J17"/>
  <c r="J12"/>
  <c r="J91"/>
  <c r="E7"/>
  <c r="E87"/>
  <c i="1" r="L50"/>
  <c r="AM50"/>
  <c r="AM49"/>
  <c r="L49"/>
  <c r="AM47"/>
  <c r="L47"/>
  <c r="L45"/>
  <c r="L44"/>
  <c i="2" r="BK158"/>
  <c r="J120"/>
  <c i="3" r="BK126"/>
  <c r="J138"/>
  <c i="4" r="BK167"/>
  <c r="BK156"/>
  <c r="J102"/>
  <c r="BK102"/>
  <c i="5" r="J107"/>
  <c r="J137"/>
  <c i="6" r="J157"/>
  <c r="BK114"/>
  <c i="2" r="BK264"/>
  <c r="J236"/>
  <c r="BK174"/>
  <c r="J115"/>
  <c i="3" r="BK150"/>
  <c i="4" r="J119"/>
  <c i="5" r="J142"/>
  <c r="J109"/>
  <c i="6" r="J141"/>
  <c i="2" r="J269"/>
  <c r="BK225"/>
  <c r="J197"/>
  <c r="BK131"/>
  <c i="3" r="BK102"/>
  <c i="4" r="J150"/>
  <c r="BK134"/>
  <c i="5" r="BK97"/>
  <c r="J85"/>
  <c i="6" r="BK145"/>
  <c i="2" r="BK178"/>
  <c r="BK121"/>
  <c i="3" r="BK166"/>
  <c i="4" r="BK133"/>
  <c r="BK155"/>
  <c r="J158"/>
  <c i="5" r="BK123"/>
  <c r="J91"/>
  <c i="6" r="BK164"/>
  <c r="J100"/>
  <c r="BK124"/>
  <c i="2" r="BK259"/>
  <c r="BK232"/>
  <c r="J201"/>
  <c r="BK148"/>
  <c r="BK100"/>
  <c i="3" r="BK145"/>
  <c i="4" r="J162"/>
  <c r="BK161"/>
  <c r="J116"/>
  <c i="5" r="BK141"/>
  <c r="J114"/>
  <c i="6" r="BK150"/>
  <c i="2" r="F37"/>
  <c i="4" r="J142"/>
  <c i="5" r="J100"/>
  <c r="BK91"/>
  <c i="6" r="J119"/>
  <c i="2" r="J264"/>
  <c r="BK222"/>
  <c r="J182"/>
  <c r="BK113"/>
  <c i="3" r="J101"/>
  <c i="4" r="J118"/>
  <c r="J126"/>
  <c r="J157"/>
  <c i="5" r="J129"/>
  <c i="6" r="BK162"/>
  <c r="J127"/>
  <c i="2" r="J180"/>
  <c r="J148"/>
  <c i="3" r="J155"/>
  <c r="BK138"/>
  <c r="BK152"/>
  <c i="4" r="J98"/>
  <c r="BK103"/>
  <c r="J149"/>
  <c r="J114"/>
  <c i="5" r="J136"/>
  <c r="BK88"/>
  <c r="J112"/>
  <c i="6" r="J145"/>
  <c r="J130"/>
  <c r="BK154"/>
  <c i="2" r="J254"/>
  <c r="BK218"/>
  <c r="J191"/>
  <c r="J150"/>
  <c i="3" r="BK148"/>
  <c r="J147"/>
  <c i="4" r="J165"/>
  <c r="BK94"/>
  <c r="BK128"/>
  <c i="5" r="J140"/>
  <c i="6" r="BK140"/>
  <c r="BK159"/>
  <c r="BK103"/>
  <c i="2" r="BK242"/>
  <c r="BK206"/>
  <c r="BK180"/>
  <c r="BK116"/>
  <c i="3" r="BK96"/>
  <c r="BK164"/>
  <c i="4" r="J93"/>
  <c r="BK139"/>
  <c r="J133"/>
  <c i="5" r="J125"/>
  <c r="J99"/>
  <c i="6" r="J166"/>
  <c r="J95"/>
  <c i="2" r="J152"/>
  <c i="1" r="AS54"/>
  <c i="4" r="BK127"/>
  <c r="BK140"/>
  <c r="J122"/>
  <c i="5" r="J132"/>
  <c r="BK96"/>
  <c i="6" r="J140"/>
  <c r="J134"/>
  <c r="BK142"/>
  <c i="2" r="J253"/>
  <c r="J227"/>
  <c r="BK204"/>
  <c r="J174"/>
  <c r="BK111"/>
  <c i="3" r="J152"/>
  <c r="BK158"/>
  <c i="4" r="J95"/>
  <c r="J148"/>
  <c r="BK136"/>
  <c i="5" r="J94"/>
  <c r="BK134"/>
  <c i="6" r="BK118"/>
  <c r="J129"/>
  <c i="2" r="BK156"/>
  <c r="J118"/>
  <c i="4" r="BK143"/>
  <c r="BK118"/>
  <c r="J120"/>
  <c r="BK96"/>
  <c r="BK101"/>
  <c i="5" r="BK99"/>
  <c r="J90"/>
  <c r="BK86"/>
  <c i="6" r="J154"/>
  <c r="J97"/>
  <c i="2" r="J266"/>
  <c r="J242"/>
  <c r="J220"/>
  <c r="BK199"/>
  <c r="J178"/>
  <c r="BK150"/>
  <c r="BK106"/>
  <c i="3" r="BK128"/>
  <c r="BK101"/>
  <c i="4" r="BK100"/>
  <c r="J121"/>
  <c r="J112"/>
  <c i="5" r="J138"/>
  <c i="6" r="BK123"/>
  <c r="J93"/>
  <c r="J162"/>
  <c i="2" r="BK253"/>
  <c r="BK229"/>
  <c r="J203"/>
  <c r="J163"/>
  <c r="BK120"/>
  <c i="3" r="BK109"/>
  <c r="J126"/>
  <c i="4" r="J163"/>
  <c r="BK104"/>
  <c r="J146"/>
  <c i="5" r="BK108"/>
  <c r="J113"/>
  <c r="J127"/>
  <c i="6" r="BK146"/>
  <c r="BK141"/>
  <c i="2" r="J171"/>
  <c r="BK123"/>
  <c r="BK103"/>
  <c i="3" r="BK94"/>
  <c r="J128"/>
  <c i="4" r="J131"/>
  <c r="BK116"/>
  <c r="J123"/>
  <c r="BK97"/>
  <c i="5" r="J96"/>
  <c r="BK129"/>
  <c r="BK119"/>
  <c r="BK93"/>
  <c i="6" r="BK100"/>
  <c r="BK144"/>
  <c r="BK111"/>
  <c i="2" r="J259"/>
  <c r="BK224"/>
  <c r="BK182"/>
  <c r="BK142"/>
  <c i="3" r="J145"/>
  <c r="BK123"/>
  <c i="4" r="J171"/>
  <c r="BK154"/>
  <c i="5" r="J104"/>
  <c r="BK104"/>
  <c i="6" r="BK93"/>
  <c r="J163"/>
  <c i="2" r="BK251"/>
  <c r="J217"/>
  <c r="BK191"/>
  <c r="BK141"/>
  <c r="J100"/>
  <c i="3" r="BK119"/>
  <c i="4" r="J132"/>
  <c r="BK107"/>
  <c i="5" r="J119"/>
  <c r="BK114"/>
  <c r="BK101"/>
  <c i="6" r="BK166"/>
  <c r="BK148"/>
  <c i="2" r="J131"/>
  <c i="3" r="J142"/>
  <c r="J94"/>
  <c i="4" r="BK148"/>
  <c r="J110"/>
  <c r="BK113"/>
  <c r="BK146"/>
  <c i="5" r="J101"/>
  <c r="J133"/>
  <c r="J93"/>
  <c i="6" r="BK127"/>
  <c r="J146"/>
  <c r="BK152"/>
  <c i="2" r="BK269"/>
  <c r="J238"/>
  <c r="BK217"/>
  <c r="BK195"/>
  <c r="J158"/>
  <c r="BK118"/>
  <c i="3" r="J121"/>
  <c r="J161"/>
  <c i="4" r="J138"/>
  <c r="BK119"/>
  <c r="BK92"/>
  <c i="5" r="BK135"/>
  <c r="BK102"/>
  <c i="6" r="J139"/>
  <c r="J104"/>
  <c i="2" r="J166"/>
  <c r="F35"/>
  <c i="3" r="BK132"/>
  <c i="4" r="J160"/>
  <c r="J96"/>
  <c r="J104"/>
  <c i="5" r="BK127"/>
  <c r="BK140"/>
  <c i="6" r="BK92"/>
  <c r="J150"/>
  <c i="2" r="BK256"/>
  <c r="BK238"/>
  <c r="J210"/>
  <c r="BK188"/>
  <c r="BK152"/>
  <c r="J106"/>
  <c i="3" r="BK161"/>
  <c i="4" r="J156"/>
  <c r="BK149"/>
  <c r="J153"/>
  <c r="J127"/>
  <c i="5" r="BK138"/>
  <c r="J123"/>
  <c i="6" r="J137"/>
  <c r="BK149"/>
  <c r="BK156"/>
  <c i="2" r="J186"/>
  <c r="J141"/>
  <c i="3" r="BK116"/>
  <c r="BK107"/>
  <c i="4" r="BK147"/>
  <c r="BK162"/>
  <c r="BK132"/>
  <c i="5" r="BK107"/>
  <c r="J126"/>
  <c i="6" r="J107"/>
  <c r="BK117"/>
  <c r="J99"/>
  <c i="2" r="J229"/>
  <c r="BK197"/>
  <c r="BK133"/>
  <c i="3" r="BK170"/>
  <c i="4" r="J101"/>
  <c r="J167"/>
  <c r="J139"/>
  <c i="5" r="BK131"/>
  <c i="6" r="J125"/>
  <c i="2" r="BK254"/>
  <c r="J232"/>
  <c r="BK171"/>
  <c i="3" r="J115"/>
  <c r="J119"/>
  <c i="4" r="J97"/>
  <c r="BK158"/>
  <c i="5" r="BK139"/>
  <c i="6" r="BK132"/>
  <c r="J142"/>
  <c i="2" r="BK169"/>
  <c r="J111"/>
  <c i="3" r="BK155"/>
  <c i="4" r="J92"/>
  <c r="J103"/>
  <c r="J99"/>
  <c i="5" r="BK136"/>
  <c r="BK126"/>
  <c i="6" r="BK90"/>
  <c r="J110"/>
  <c r="BK119"/>
  <c i="2" r="BK245"/>
  <c r="J213"/>
  <c r="BK184"/>
  <c r="BK138"/>
  <c i="3" r="J132"/>
  <c r="J113"/>
  <c i="4" r="J125"/>
  <c r="BK105"/>
  <c i="5" r="J134"/>
  <c i="6" r="J148"/>
  <c r="J126"/>
  <c i="2" r="J147"/>
  <c i="3" r="J96"/>
  <c i="4" r="J154"/>
  <c r="J117"/>
  <c r="BK138"/>
  <c i="5" r="BK87"/>
  <c r="J111"/>
  <c i="6" r="J161"/>
  <c r="BK97"/>
  <c i="2" r="BK262"/>
  <c r="J234"/>
  <c r="BK208"/>
  <c r="J184"/>
  <c r="BK136"/>
  <c i="3" r="BK157"/>
  <c r="J99"/>
  <c i="4" r="BK164"/>
  <c r="BK142"/>
  <c i="5" r="J88"/>
  <c r="BK116"/>
  <c i="6" r="J115"/>
  <c i="2" r="BK266"/>
  <c r="BK234"/>
  <c r="J206"/>
  <c r="J176"/>
  <c r="J136"/>
  <c i="3" r="J116"/>
  <c r="J111"/>
  <c i="4" r="BK111"/>
  <c r="BK91"/>
  <c i="5" r="J135"/>
  <c r="BK121"/>
  <c i="6" r="J106"/>
  <c r="J113"/>
  <c i="2" r="J165"/>
  <c r="J113"/>
  <c i="3" r="J109"/>
  <c r="J134"/>
  <c i="4" r="J161"/>
  <c r="J140"/>
  <c r="J144"/>
  <c r="J135"/>
  <c i="5" r="BK92"/>
  <c r="J108"/>
  <c i="6" r="J132"/>
  <c r="J156"/>
  <c r="BK163"/>
  <c i="2" r="J250"/>
  <c r="BK213"/>
  <c r="J167"/>
  <c r="J103"/>
  <c i="3" r="J140"/>
  <c i="4" r="BK144"/>
  <c r="BK98"/>
  <c i="5" r="BK137"/>
  <c r="J105"/>
  <c i="6" r="J118"/>
  <c i="2" r="J262"/>
  <c r="J222"/>
  <c r="BK165"/>
  <c i="3" r="BK134"/>
  <c r="J164"/>
  <c i="4" r="J147"/>
  <c r="J94"/>
  <c i="5" r="BK142"/>
  <c r="J130"/>
  <c i="6" r="BK125"/>
  <c i="2" r="J145"/>
  <c i="3" r="BK115"/>
  <c i="4" r="J164"/>
  <c r="BK135"/>
  <c r="BK115"/>
  <c r="BK95"/>
  <c i="5" r="J98"/>
  <c r="BK117"/>
  <c i="6" r="J124"/>
  <c r="BK157"/>
  <c r="BK161"/>
  <c i="2" r="BK248"/>
  <c r="BK220"/>
  <c r="J188"/>
  <c r="BK128"/>
  <c i="3" r="J158"/>
  <c i="4" r="J106"/>
  <c r="BK129"/>
  <c i="5" r="J141"/>
  <c r="J124"/>
  <c i="6" r="BK113"/>
  <c r="J123"/>
  <c i="2" r="BK125"/>
  <c i="4" r="BK160"/>
  <c r="J105"/>
  <c r="J145"/>
  <c i="5" r="BK111"/>
  <c r="BK130"/>
  <c i="6" r="BK134"/>
  <c r="J90"/>
  <c i="2" r="J256"/>
  <c r="J240"/>
  <c r="J204"/>
  <c r="J169"/>
  <c r="BK115"/>
  <c i="3" r="J148"/>
  <c i="4" r="BK120"/>
  <c r="J130"/>
  <c r="BK122"/>
  <c i="5" r="J116"/>
  <c i="6" r="BK147"/>
  <c r="BK108"/>
  <c i="2" r="BK240"/>
  <c r="J216"/>
  <c r="J185"/>
  <c r="BK147"/>
  <c i="3" r="J123"/>
  <c i="4" r="BK163"/>
  <c r="BK131"/>
  <c r="BK130"/>
  <c r="J111"/>
  <c i="5" r="J86"/>
  <c r="BK103"/>
  <c i="6" r="J108"/>
  <c r="J138"/>
  <c i="2" r="J193"/>
  <c r="J133"/>
  <c i="3" r="J102"/>
  <c r="J170"/>
  <c i="4" r="BK114"/>
  <c r="J107"/>
  <c r="BK153"/>
  <c i="5" r="BK124"/>
  <c r="BK90"/>
  <c i="6" r="J169"/>
  <c r="BK115"/>
  <c r="BK104"/>
  <c i="2" r="J245"/>
  <c r="J208"/>
  <c r="J161"/>
  <c i="3" r="J107"/>
  <c i="4" r="BK157"/>
  <c r="BK99"/>
  <c i="5" r="J89"/>
  <c r="J131"/>
  <c i="6" r="BK107"/>
  <c r="J102"/>
  <c i="2" r="BK236"/>
  <c r="BK201"/>
  <c r="J123"/>
  <c i="3" r="J104"/>
  <c i="4" r="J141"/>
  <c r="J100"/>
  <c r="BK108"/>
  <c i="5" r="BK85"/>
  <c i="6" r="BK130"/>
  <c i="2" r="J34"/>
  <c i="5" r="BK100"/>
  <c r="BK109"/>
  <c i="6" r="BK106"/>
  <c i="2" r="BK176"/>
  <c r="J109"/>
  <c i="4" r="BK171"/>
  <c r="J108"/>
  <c r="J155"/>
  <c i="5" r="J87"/>
  <c r="BK94"/>
  <c i="6" r="BK102"/>
  <c r="BK126"/>
  <c r="J151"/>
  <c i="2" r="J251"/>
  <c r="J224"/>
  <c r="BK186"/>
  <c r="BK145"/>
  <c i="3" r="J157"/>
  <c r="BK147"/>
  <c i="4" r="J136"/>
  <c r="BK112"/>
  <c i="5" r="J102"/>
  <c r="J117"/>
  <c i="6" r="BK137"/>
  <c r="J117"/>
  <c i="2" r="J247"/>
  <c r="J218"/>
  <c r="BK193"/>
  <c r="J142"/>
  <c i="3" r="BK99"/>
  <c r="BK136"/>
  <c i="4" r="BK145"/>
  <c r="J109"/>
  <c i="5" r="BK105"/>
  <c r="J110"/>
  <c i="6" r="J152"/>
  <c r="BK129"/>
  <c r="J111"/>
  <c i="2" r="F36"/>
  <c r="BK203"/>
  <c r="J121"/>
  <c i="3" r="J150"/>
  <c i="4" r="BK125"/>
  <c r="J129"/>
  <c r="BK123"/>
  <c i="5" r="BK110"/>
  <c r="BK113"/>
  <c i="6" r="BK110"/>
  <c r="BK139"/>
  <c r="J114"/>
  <c i="2" r="J248"/>
  <c r="BK210"/>
  <c r="BK185"/>
  <c r="J156"/>
  <c r="BK109"/>
  <c i="3" r="BK113"/>
  <c i="4" r="J115"/>
  <c r="BK126"/>
  <c r="BK117"/>
  <c i="5" r="BK98"/>
  <c r="J103"/>
  <c i="6" r="J164"/>
  <c r="J120"/>
  <c r="BK169"/>
  <c i="2" r="BK163"/>
  <c r="J116"/>
  <c i="3" r="BK111"/>
  <c r="BK121"/>
  <c i="4" r="J113"/>
  <c i="2" r="BK166"/>
  <c i="3" r="J136"/>
  <c r="BK142"/>
  <c i="4" r="BK121"/>
  <c r="BK150"/>
  <c r="J128"/>
  <c i="5" r="BK112"/>
  <c r="BK133"/>
  <c i="6" r="J147"/>
  <c r="BK95"/>
  <c r="J92"/>
  <c i="2" r="J138"/>
  <c i="3" r="BK104"/>
  <c i="4" r="BK110"/>
  <c r="BK141"/>
  <c r="J143"/>
  <c r="BK106"/>
  <c i="5" r="J139"/>
  <c r="BK125"/>
  <c r="J97"/>
  <c i="6" r="BK121"/>
  <c r="J121"/>
  <c r="BK138"/>
  <c r="J103"/>
  <c i="2" r="BK247"/>
  <c r="BK227"/>
  <c r="BK216"/>
  <c r="J195"/>
  <c r="BK161"/>
  <c r="J125"/>
  <c r="F34"/>
  <c i="4" r="BK93"/>
  <c i="5" r="J121"/>
  <c i="6" r="J149"/>
  <c r="J159"/>
  <c r="J144"/>
  <c i="2" r="BK250"/>
  <c r="J225"/>
  <c r="J199"/>
  <c r="BK167"/>
  <c r="J128"/>
  <c i="3" r="J166"/>
  <c r="BK140"/>
  <c i="4" r="J134"/>
  <c r="J91"/>
  <c r="BK109"/>
  <c r="BK165"/>
  <c i="5" r="J92"/>
  <c r="BK132"/>
  <c r="BK89"/>
  <c i="6" r="BK99"/>
  <c r="BK151"/>
  <c r="BK120"/>
  <c l="1" r="T128"/>
  <c r="T165"/>
  <c i="2" r="R99"/>
  <c r="R108"/>
  <c r="BK144"/>
  <c r="J144"/>
  <c r="J65"/>
  <c r="R155"/>
  <c r="R173"/>
  <c r="P212"/>
  <c r="R231"/>
  <c r="BK258"/>
  <c r="J258"/>
  <c r="J74"/>
  <c r="T263"/>
  <c i="3" r="R98"/>
  <c r="T118"/>
  <c r="BK144"/>
  <c r="J144"/>
  <c r="J67"/>
  <c r="T154"/>
  <c i="4" r="P90"/>
  <c r="P152"/>
  <c i="2" r="BK127"/>
  <c r="J127"/>
  <c r="J64"/>
  <c r="BK160"/>
  <c r="J160"/>
  <c r="J68"/>
  <c r="BK190"/>
  <c r="J190"/>
  <c r="J70"/>
  <c r="BK231"/>
  <c r="J231"/>
  <c r="J72"/>
  <c r="R258"/>
  <c i="3" r="BK98"/>
  <c r="J98"/>
  <c r="J62"/>
  <c r="R118"/>
  <c r="BK131"/>
  <c r="J131"/>
  <c r="J66"/>
  <c r="BK154"/>
  <c r="J154"/>
  <c r="J68"/>
  <c i="4" r="P137"/>
  <c r="BK159"/>
  <c r="J159"/>
  <c r="J65"/>
  <c i="5" r="BK84"/>
  <c r="J84"/>
  <c r="J60"/>
  <c r="P106"/>
  <c r="P115"/>
  <c r="R128"/>
  <c i="2" r="P108"/>
  <c r="P144"/>
  <c r="R160"/>
  <c r="R190"/>
  <c r="BK244"/>
  <c r="J244"/>
  <c r="J73"/>
  <c r="BK263"/>
  <c r="J263"/>
  <c r="J75"/>
  <c i="3" r="R93"/>
  <c r="P106"/>
  <c r="P144"/>
  <c r="R160"/>
  <c i="6" r="BK112"/>
  <c r="J112"/>
  <c r="J63"/>
  <c r="T143"/>
  <c i="2" r="R127"/>
  <c r="T160"/>
  <c r="T190"/>
  <c r="T244"/>
  <c i="3" r="T93"/>
  <c r="R106"/>
  <c r="R131"/>
  <c r="P154"/>
  <c i="4" r="BK90"/>
  <c r="J90"/>
  <c r="J61"/>
  <c r="T137"/>
  <c r="R159"/>
  <c i="5" r="BK106"/>
  <c r="J106"/>
  <c r="J61"/>
  <c r="R115"/>
  <c r="T115"/>
  <c i="6" r="BK165"/>
  <c r="J165"/>
  <c r="J67"/>
  <c i="2" r="T99"/>
  <c r="T127"/>
  <c r="P155"/>
  <c r="P173"/>
  <c r="R212"/>
  <c r="P244"/>
  <c r="P263"/>
  <c i="3" r="P98"/>
  <c r="T106"/>
  <c r="P131"/>
  <c r="T160"/>
  <c i="4" r="BK137"/>
  <c r="J137"/>
  <c r="J62"/>
  <c r="T152"/>
  <c i="5" r="R84"/>
  <c r="BK115"/>
  <c r="J115"/>
  <c r="J62"/>
  <c r="T128"/>
  <c i="6" r="R89"/>
  <c r="P101"/>
  <c r="P112"/>
  <c r="BK128"/>
  <c r="J128"/>
  <c r="J64"/>
  <c r="BK143"/>
  <c r="J143"/>
  <c r="J65"/>
  <c r="BK155"/>
  <c r="J155"/>
  <c r="J66"/>
  <c r="T155"/>
  <c i="2" r="BK108"/>
  <c r="J108"/>
  <c r="J63"/>
  <c r="T144"/>
  <c r="P160"/>
  <c r="P190"/>
  <c r="P231"/>
  <c r="P258"/>
  <c i="3" r="BK93"/>
  <c r="J93"/>
  <c r="J61"/>
  <c r="BK118"/>
  <c r="J118"/>
  <c r="J64"/>
  <c r="T131"/>
  <c r="R154"/>
  <c i="4" r="T90"/>
  <c r="T89"/>
  <c r="R152"/>
  <c r="R151"/>
  <c i="5" r="T84"/>
  <c r="T83"/>
  <c r="T106"/>
  <c r="P128"/>
  <c i="6" r="P89"/>
  <c r="BK101"/>
  <c r="J101"/>
  <c r="J62"/>
  <c r="T101"/>
  <c r="R112"/>
  <c r="P128"/>
  <c r="R143"/>
  <c r="R155"/>
  <c r="P165"/>
  <c i="2" r="P99"/>
  <c r="P127"/>
  <c r="BK155"/>
  <c r="J155"/>
  <c r="J67"/>
  <c r="BK173"/>
  <c r="J173"/>
  <c r="J69"/>
  <c r="T212"/>
  <c r="R244"/>
  <c r="R263"/>
  <c i="3" r="P93"/>
  <c r="BK106"/>
  <c r="J106"/>
  <c r="J63"/>
  <c r="R144"/>
  <c r="P160"/>
  <c i="4" r="R137"/>
  <c r="P159"/>
  <c i="5" r="P84"/>
  <c r="P83"/>
  <c i="1" r="AU58"/>
  <c i="5" r="R106"/>
  <c r="BK128"/>
  <c r="J128"/>
  <c r="J63"/>
  <c i="6" r="BK89"/>
  <c r="J89"/>
  <c r="J61"/>
  <c r="T89"/>
  <c r="R101"/>
  <c r="T112"/>
  <c r="R128"/>
  <c r="P143"/>
  <c r="P155"/>
  <c r="R165"/>
  <c i="2" r="BK99"/>
  <c r="J99"/>
  <c r="J61"/>
  <c r="T108"/>
  <c r="R144"/>
  <c r="T155"/>
  <c r="T173"/>
  <c r="BK212"/>
  <c r="J212"/>
  <c r="J71"/>
  <c r="T231"/>
  <c r="T258"/>
  <c i="3" r="T98"/>
  <c r="P118"/>
  <c r="T144"/>
  <c r="BK160"/>
  <c r="J160"/>
  <c r="J69"/>
  <c i="4" r="R90"/>
  <c r="R89"/>
  <c r="R88"/>
  <c r="BK152"/>
  <c r="J152"/>
  <c r="J64"/>
  <c r="T159"/>
  <c i="2" r="BK105"/>
  <c r="J105"/>
  <c r="J62"/>
  <c i="3" r="BK169"/>
  <c r="BK168"/>
  <c r="J168"/>
  <c r="J70"/>
  <c i="2" r="BK268"/>
  <c r="BK267"/>
  <c r="J267"/>
  <c r="J76"/>
  <c i="4" r="BK166"/>
  <c r="J166"/>
  <c r="J66"/>
  <c r="BK170"/>
  <c r="J170"/>
  <c r="J68"/>
  <c i="6" r="E48"/>
  <c r="BE95"/>
  <c r="BE99"/>
  <c r="BE106"/>
  <c r="BE124"/>
  <c r="BE130"/>
  <c r="BE132"/>
  <c r="BE139"/>
  <c r="BE145"/>
  <c r="BE146"/>
  <c r="BE147"/>
  <c r="BE159"/>
  <c r="BE169"/>
  <c r="BE113"/>
  <c r="BE118"/>
  <c r="BE126"/>
  <c r="BE129"/>
  <c r="BE148"/>
  <c r="BE150"/>
  <c r="BE157"/>
  <c r="J54"/>
  <c r="F84"/>
  <c r="BE104"/>
  <c r="BE115"/>
  <c r="BE93"/>
  <c r="BE102"/>
  <c r="BE103"/>
  <c r="BE108"/>
  <c r="BE117"/>
  <c r="BE123"/>
  <c r="BE127"/>
  <c r="BE141"/>
  <c r="BE97"/>
  <c r="BE100"/>
  <c r="BE134"/>
  <c r="BE137"/>
  <c r="BE138"/>
  <c r="BE140"/>
  <c r="BE151"/>
  <c r="BE161"/>
  <c r="J52"/>
  <c r="BE90"/>
  <c r="BE92"/>
  <c r="BE114"/>
  <c r="BE125"/>
  <c r="BE149"/>
  <c r="BE154"/>
  <c r="BE164"/>
  <c i="5" r="BK83"/>
  <c r="J83"/>
  <c i="6" r="BE107"/>
  <c r="BE110"/>
  <c r="BE121"/>
  <c r="BE156"/>
  <c r="BE162"/>
  <c r="BE111"/>
  <c r="BE119"/>
  <c r="BE120"/>
  <c r="BE142"/>
  <c r="BE144"/>
  <c r="BE152"/>
  <c r="BE163"/>
  <c r="BE166"/>
  <c i="4" r="BK89"/>
  <c r="J89"/>
  <c r="J60"/>
  <c r="BK151"/>
  <c r="J151"/>
  <c r="J63"/>
  <c i="5" r="BE87"/>
  <c r="BE88"/>
  <c r="BE121"/>
  <c r="BE123"/>
  <c r="BE133"/>
  <c r="BE142"/>
  <c r="J77"/>
  <c r="BE89"/>
  <c r="BE109"/>
  <c r="BE112"/>
  <c r="BE125"/>
  <c r="BE127"/>
  <c r="BE135"/>
  <c r="BE136"/>
  <c r="BE138"/>
  <c r="J79"/>
  <c r="BE99"/>
  <c r="BE129"/>
  <c r="BE130"/>
  <c r="BE92"/>
  <c r="BE101"/>
  <c r="BE107"/>
  <c r="BE134"/>
  <c r="BE141"/>
  <c r="F55"/>
  <c r="BE86"/>
  <c r="BE90"/>
  <c r="BE94"/>
  <c r="BE96"/>
  <c r="BE98"/>
  <c r="BE100"/>
  <c r="BE103"/>
  <c r="BE105"/>
  <c r="BE91"/>
  <c r="BE102"/>
  <c r="BE104"/>
  <c r="BE110"/>
  <c r="BE117"/>
  <c r="BE126"/>
  <c r="BE132"/>
  <c r="BE139"/>
  <c r="BE85"/>
  <c r="BE93"/>
  <c r="BE108"/>
  <c r="BE111"/>
  <c r="BE137"/>
  <c r="E48"/>
  <c r="BE97"/>
  <c r="BE113"/>
  <c r="BE114"/>
  <c r="BE116"/>
  <c r="BE119"/>
  <c r="BE124"/>
  <c r="BE131"/>
  <c r="BE140"/>
  <c i="4" r="BE91"/>
  <c r="BE112"/>
  <c r="BE113"/>
  <c r="BE114"/>
  <c r="BE116"/>
  <c r="BE118"/>
  <c r="BE120"/>
  <c r="BE123"/>
  <c r="BE126"/>
  <c r="BE129"/>
  <c r="BE131"/>
  <c r="BE147"/>
  <c r="BE148"/>
  <c r="BE150"/>
  <c r="BE154"/>
  <c r="F54"/>
  <c r="F85"/>
  <c r="BE96"/>
  <c r="BE97"/>
  <c r="BE104"/>
  <c r="BE108"/>
  <c r="BE121"/>
  <c r="BE153"/>
  <c r="BE156"/>
  <c r="BE158"/>
  <c i="3" r="J169"/>
  <c r="J71"/>
  <c i="4" r="J54"/>
  <c r="BE100"/>
  <c r="BE106"/>
  <c r="BE107"/>
  <c r="BE111"/>
  <c r="BE130"/>
  <c r="BE136"/>
  <c r="BE139"/>
  <c r="BE165"/>
  <c i="3" r="BK130"/>
  <c r="J130"/>
  <c r="J65"/>
  <c i="4" r="BE93"/>
  <c r="BE105"/>
  <c r="BE132"/>
  <c r="BE133"/>
  <c r="BE134"/>
  <c r="BE140"/>
  <c r="BE141"/>
  <c r="BE160"/>
  <c r="BE162"/>
  <c r="J52"/>
  <c r="BE110"/>
  <c r="BE127"/>
  <c r="BE135"/>
  <c r="BE138"/>
  <c r="BE144"/>
  <c r="J85"/>
  <c r="BE92"/>
  <c r="BE94"/>
  <c r="BE98"/>
  <c r="BE115"/>
  <c r="BE117"/>
  <c r="BE149"/>
  <c r="BE157"/>
  <c r="BE161"/>
  <c r="BE163"/>
  <c r="BE171"/>
  <c r="E48"/>
  <c r="BE99"/>
  <c r="BE101"/>
  <c r="BE122"/>
  <c r="BE125"/>
  <c r="BE143"/>
  <c r="BE167"/>
  <c r="BE95"/>
  <c r="BE102"/>
  <c r="BE103"/>
  <c r="BE109"/>
  <c r="BE119"/>
  <c r="BE128"/>
  <c r="BE142"/>
  <c r="BE145"/>
  <c r="BE146"/>
  <c r="BE155"/>
  <c r="BE164"/>
  <c i="3" r="J54"/>
  <c r="BE140"/>
  <c r="BE152"/>
  <c r="BE161"/>
  <c r="BE166"/>
  <c r="BE170"/>
  <c r="E81"/>
  <c r="F88"/>
  <c r="BE99"/>
  <c r="BE109"/>
  <c r="BE111"/>
  <c r="BE115"/>
  <c r="BE138"/>
  <c r="BE145"/>
  <c r="BE96"/>
  <c r="BE136"/>
  <c r="BE94"/>
  <c r="BE107"/>
  <c r="BE116"/>
  <c r="BE119"/>
  <c r="BE164"/>
  <c r="J52"/>
  <c r="BE102"/>
  <c r="BE113"/>
  <c r="BE121"/>
  <c r="BE134"/>
  <c r="BE142"/>
  <c r="BE147"/>
  <c r="BE148"/>
  <c i="2" r="J268"/>
  <c r="J77"/>
  <c i="3" r="BE104"/>
  <c r="BE123"/>
  <c r="BE126"/>
  <c r="BE128"/>
  <c r="BE155"/>
  <c r="BE101"/>
  <c r="BE132"/>
  <c r="BE150"/>
  <c r="BE157"/>
  <c r="BE158"/>
  <c i="1" r="BB55"/>
  <c r="AW55"/>
  <c i="2" r="E48"/>
  <c r="J52"/>
  <c r="J54"/>
  <c r="F55"/>
  <c r="BE100"/>
  <c r="BE103"/>
  <c r="BE106"/>
  <c r="BE109"/>
  <c r="BE111"/>
  <c r="BE113"/>
  <c r="BE115"/>
  <c r="BE116"/>
  <c r="BE118"/>
  <c r="BE120"/>
  <c r="BE121"/>
  <c r="BE123"/>
  <c r="BE125"/>
  <c r="BE128"/>
  <c r="BE131"/>
  <c r="BE133"/>
  <c r="BE136"/>
  <c r="BE138"/>
  <c r="BE141"/>
  <c r="BE142"/>
  <c r="BE145"/>
  <c r="BE147"/>
  <c r="BE148"/>
  <c r="BE150"/>
  <c r="BE152"/>
  <c r="BE156"/>
  <c r="BE158"/>
  <c r="BE161"/>
  <c r="BE163"/>
  <c r="BE165"/>
  <c r="BE166"/>
  <c r="BE167"/>
  <c r="BE169"/>
  <c r="BE171"/>
  <c r="BE174"/>
  <c r="BE176"/>
  <c r="BE178"/>
  <c r="BE180"/>
  <c r="BE182"/>
  <c r="BE184"/>
  <c r="BE185"/>
  <c r="BE186"/>
  <c r="BE188"/>
  <c r="BE191"/>
  <c r="BE193"/>
  <c r="BE195"/>
  <c r="BE197"/>
  <c r="BE199"/>
  <c r="BE201"/>
  <c r="BE203"/>
  <c r="BE204"/>
  <c r="BE206"/>
  <c r="BE208"/>
  <c r="BE210"/>
  <c r="BE213"/>
  <c r="BE216"/>
  <c r="BE217"/>
  <c r="BE218"/>
  <c r="BE220"/>
  <c r="BE222"/>
  <c r="BE224"/>
  <c r="BE225"/>
  <c r="BE227"/>
  <c r="BE229"/>
  <c r="BE232"/>
  <c r="BE234"/>
  <c r="BE236"/>
  <c r="BE238"/>
  <c r="BE240"/>
  <c r="BE242"/>
  <c r="BE245"/>
  <c r="BE247"/>
  <c r="BE248"/>
  <c r="BE250"/>
  <c r="BE251"/>
  <c r="BE253"/>
  <c r="BE254"/>
  <c r="BE256"/>
  <c r="BE259"/>
  <c r="BE262"/>
  <c r="BE264"/>
  <c r="BE266"/>
  <c r="BE269"/>
  <c i="1" r="BC55"/>
  <c r="BA55"/>
  <c r="BD55"/>
  <c i="6" r="F34"/>
  <c i="1" r="BA59"/>
  <c i="5" r="J34"/>
  <c i="1" r="AW58"/>
  <c i="5" r="F34"/>
  <c i="1" r="BA58"/>
  <c i="4" r="J34"/>
  <c i="1" r="AW57"/>
  <c i="5" r="F37"/>
  <c i="1" r="BD58"/>
  <c i="3" r="F35"/>
  <c i="1" r="BB56"/>
  <c i="6" r="F37"/>
  <c i="1" r="BD59"/>
  <c i="4" r="F34"/>
  <c i="1" r="BA57"/>
  <c i="6" r="F35"/>
  <c i="1" r="BB59"/>
  <c i="5" r="F35"/>
  <c i="1" r="BB58"/>
  <c i="3" r="F37"/>
  <c i="1" r="BD56"/>
  <c i="4" r="F37"/>
  <c i="1" r="BD57"/>
  <c i="3" r="F34"/>
  <c i="1" r="BA56"/>
  <c i="4" r="F35"/>
  <c i="1" r="BB57"/>
  <c i="6" r="F36"/>
  <c i="1" r="BC59"/>
  <c i="3" r="J34"/>
  <c i="1" r="AW56"/>
  <c i="3" r="F36"/>
  <c i="1" r="BC56"/>
  <c i="5" r="J30"/>
  <c r="F36"/>
  <c i="1" r="BC58"/>
  <c i="4" r="F36"/>
  <c i="1" r="BC57"/>
  <c i="6" r="J34"/>
  <c i="1" r="AW59"/>
  <c i="4" l="1" r="P89"/>
  <c i="2" r="R154"/>
  <c r="T154"/>
  <c i="3" r="T92"/>
  <c i="4" r="P151"/>
  <c r="P88"/>
  <c i="1" r="AU57"/>
  <c i="6" r="P88"/>
  <c r="P87"/>
  <c i="1" r="AU59"/>
  <c i="4" r="T151"/>
  <c r="T88"/>
  <c i="3" r="R130"/>
  <c i="5" r="R83"/>
  <c i="6" r="T88"/>
  <c r="T87"/>
  <c i="3" r="P92"/>
  <c r="P91"/>
  <c i="1" r="AU56"/>
  <c i="2" r="P98"/>
  <c i="6" r="R88"/>
  <c r="R87"/>
  <c i="3" r="P130"/>
  <c i="2" r="T98"/>
  <c i="3" r="R92"/>
  <c r="R91"/>
  <c r="T130"/>
  <c i="2" r="P154"/>
  <c r="R98"/>
  <c r="BK98"/>
  <c r="J98"/>
  <c r="J60"/>
  <c i="6" r="BK88"/>
  <c r="BK87"/>
  <c r="J87"/>
  <c i="4" r="BK169"/>
  <c r="J169"/>
  <c r="J67"/>
  <c i="2" r="BK154"/>
  <c r="J154"/>
  <c r="J66"/>
  <c i="3" r="BK92"/>
  <c r="J92"/>
  <c r="J60"/>
  <c i="1" r="AG58"/>
  <c i="5" r="J59"/>
  <c i="4" r="BK88"/>
  <c r="J88"/>
  <c i="3" r="J33"/>
  <c i="1" r="AV56"/>
  <c r="AT56"/>
  <c r="BC54"/>
  <c r="W32"/>
  <c i="2" r="F33"/>
  <c i="1" r="AZ55"/>
  <c i="5" r="F33"/>
  <c i="1" r="AZ58"/>
  <c i="6" r="J30"/>
  <c i="1" r="AG59"/>
  <c i="6" r="F33"/>
  <c i="1" r="AZ59"/>
  <c i="5" r="J33"/>
  <c i="1" r="AV58"/>
  <c r="AT58"/>
  <c r="AN58"/>
  <c i="4" r="F33"/>
  <c i="1" r="AZ57"/>
  <c i="3" r="F33"/>
  <c i="1" r="AZ56"/>
  <c r="BD54"/>
  <c r="W33"/>
  <c r="BB54"/>
  <c r="W31"/>
  <c i="4" r="J33"/>
  <c i="1" r="AV57"/>
  <c r="AT57"/>
  <c i="2" r="J33"/>
  <c i="1" r="AV55"/>
  <c r="AT55"/>
  <c r="BA54"/>
  <c r="W30"/>
  <c i="6" r="J33"/>
  <c i="1" r="AV59"/>
  <c r="AT59"/>
  <c r="AN59"/>
  <c i="4" r="J30"/>
  <c i="1" r="AG57"/>
  <c i="2" l="1" r="P97"/>
  <c i="1" r="AU55"/>
  <c i="2" r="T97"/>
  <c i="3" r="T91"/>
  <c i="2" r="R97"/>
  <c i="6" r="J88"/>
  <c r="J60"/>
  <c r="J59"/>
  <c i="2" r="BK97"/>
  <c r="J97"/>
  <c r="J59"/>
  <c i="3" r="BK91"/>
  <c r="J91"/>
  <c r="J59"/>
  <c i="6" r="J39"/>
  <c i="1" r="AN57"/>
  <c i="5" r="J39"/>
  <c i="4" r="J59"/>
  <c r="J39"/>
  <c i="1" r="AW54"/>
  <c r="AK30"/>
  <c r="AX54"/>
  <c r="AZ54"/>
  <c r="W29"/>
  <c r="AY54"/>
  <c r="AU54"/>
  <c i="3" l="1" r="J30"/>
  <c i="1" r="AG56"/>
  <c r="AN56"/>
  <c r="AV54"/>
  <c r="AK29"/>
  <c i="2" r="J30"/>
  <c i="1" r="AG55"/>
  <c r="AN55"/>
  <c i="3" l="1" r="J39"/>
  <c i="2" r="J39"/>
  <c i="1" r="AG54"/>
  <c r="AK26"/>
  <c r="AT54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<sst xmlns="http://schemas.openxmlformats.org/spreadsheetml/2006/main">
  <si>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</si>
  <si>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</si>
  <si>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</si>
  <si>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</si>
  <si>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</si>
  <si>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{502e5416-c2d6-4060-8e10-332480dcd7cc}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</si>
  <si>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</si>
  <si>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</si>
  <si>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</si>
  <si>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</si>
  <si>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</si>
  <si>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</si>
  <si>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</si>
  <si>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</si>
  <si>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FM_Nem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</si>
  <si>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</si>
  <si>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</si>
  <si>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- Zubní oddělení</t>
  </si>
  <si>
    <t>KSO:</t>
  </si>
  <si>
    <t/>
  </si>
  <si>
    <t>CC-CZ:</t>
  </si>
  <si>
    <t>Místo:</t>
  </si>
  <si>
    <t>parc.č. 650/11, k.ú. Frýdek</t>
  </si>
  <si>
    <t>Datum:</t>
  </si>
  <si>
    <t>24. 9. 2023</t>
  </si>
  <si>
    <t>Zadavatel:</t>
  </si>
  <si>
    <t>IČ:</t>
  </si>
  <si>
    <t>00534188</t>
  </si>
  <si>
    <t>Nemocnice ve Frýdku - Místku, p.o.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</si>
  <si>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</si>
  <si>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</si>
  <si>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</si>
  <si>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</si>
  <si>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</si>
  <si>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</si>
  <si>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</si>
  <si>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</si>
  <si>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</si>
  <si>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</si>
  <si>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</si>
  <si>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</si>
  <si>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</si>
  <si>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</si>
  <si>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</si>
  <si>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</si>
  <si>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</si>
  <si>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</si>
  <si>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</si>
  <si>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</si>
  <si>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</si>
  <si>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</si>
  <si>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</si>
  <si>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</si>
  <si>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</si>
  <si>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</si>
  <si>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</si>
  <si>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</si>
  <si>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</si>
  <si>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</si>
  <si>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</si>
  <si>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</si>
  <si>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</si>
  <si>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</si>
  <si>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</si>
  <si>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</si>
  <si>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</si>
  <si>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</si>
  <si>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</si>
  <si>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</si>
  <si>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</si>
  <si>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</si>
  <si>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</si>
  <si>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</si>
  <si>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</si>
  <si>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</si>
  <si>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</si>
  <si>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</si>
  <si>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</si>
  <si>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</si>
  <si>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</si>
  <si>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</si>
  <si>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</si>
  <si>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</si>
  <si>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</si>
  <si>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{c0cfda15-4049-49d3-86f2-8840ba9f8d62}</t>
  </si>
  <si>
    <t>2</t>
  </si>
  <si>
    <t>02</t>
  </si>
  <si>
    <t>Stavební úpravy - světík</t>
  </si>
  <si>
    <t>{2a23084d-d8ae-4f77-9dda-5ba0af672bf8}</t>
  </si>
  <si>
    <t>03</t>
  </si>
  <si>
    <t>Elektroinstalace</t>
  </si>
  <si>
    <t>{b5f40b42-43fa-4298-9d41-d3526f78e6fe}</t>
  </si>
  <si>
    <t>04</t>
  </si>
  <si>
    <t>VZT</t>
  </si>
  <si>
    <t>{a8d90ac7-316d-46ad-bfb8-0a58bca311e9}</t>
  </si>
  <si>
    <t>05</t>
  </si>
  <si>
    <t>ZTI</t>
  </si>
  <si>
    <t>{0939a106-ee14-48ea-981b-17758df0e30f}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</si>
  <si>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</si>
  <si>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</si>
  <si>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</si>
  <si>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</si>
  <si>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</si>
  <si>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</si>
  <si>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</si>
  <si>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</si>
  <si>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</si>
  <si>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</si>
  <si>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</si>
  <si>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</si>
  <si>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</si>
  <si>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</si>
  <si>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</si>
  <si>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</si>
  <si>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</si>
  <si>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</si>
  <si>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</si>
  <si>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</si>
  <si>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</si>
  <si>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</si>
  <si>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</si>
  <si>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</si>
  <si>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</si>
  <si>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</si>
  <si>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</si>
  <si>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</si>
  <si>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</si>
  <si>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</si>
  <si>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</si>
  <si>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</si>
  <si>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</si>
  <si>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</si>
  <si>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</si>
  <si>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</si>
  <si>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</si>
  <si>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</si>
  <si>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</si>
  <si>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</si>
  <si>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</si>
  <si>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</si>
  <si>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</si>
  <si>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112</t>
  </si>
  <si>
    <t>K</t>
  </si>
  <si>
    <t>311273951</t>
  </si>
  <si>
    <t>Založení pórobetonového zdiva na zakládací maltu</t>
  </si>
  <si>
    <t>m</t>
  </si>
  <si>
    <t>CS ÚRS 2023 02</t>
  </si>
  <si>
    <t>4</t>
  </si>
  <si>
    <t>359358870</t>
  </si>
  <si>
    <t>Online PSC</t>
  </si>
  <si>
    <t>https://podminky.urs.cz/item/CS_URS_2023_02/311273951</t>
  </si>
  <si>
    <t>VV</t>
  </si>
  <si>
    <t>10</t>
  </si>
  <si>
    <t>85</t>
  </si>
  <si>
    <t>342272225</t>
  </si>
  <si>
    <t>Příčky z pórobetonových tvárnic hladkých na tenké maltové lože objemová hmotnost do 500 kg/m3, tloušťka příčky 100 mm</t>
  </si>
  <si>
    <t>m2</t>
  </si>
  <si>
    <t>926537790</t>
  </si>
  <si>
    <t>https://podminky.urs.cz/item/CS_URS_2023_02/342272225</t>
  </si>
  <si>
    <t>Vodorovné konstrukce</t>
  </si>
  <si>
    <t>100</t>
  </si>
  <si>
    <t>411386621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</si>
  <si>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</si>
  <si>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kus</t>
  </si>
  <si>
    <t>716900258</t>
  </si>
  <si>
    <t>https://podminky.urs.cz/item/CS_URS_2023_02/411386621</t>
  </si>
  <si>
    <t>6</t>
  </si>
  <si>
    <t>Úpravy povrchů, podlahy a osazování výplní</t>
  </si>
  <si>
    <t>94</t>
  </si>
  <si>
    <t>612131101</t>
  </si>
  <si>
    <t>Podkladní a spojovací vrstva vnitřních omítaných ploch cementový postřik nanášený ručně celoplošně stěn</t>
  </si>
  <si>
    <t>CS ÚRS 2023 01</t>
  </si>
  <si>
    <t>1318658035</t>
  </si>
  <si>
    <t>https://podminky.urs.cz/item/CS_URS_2023_01/612131101</t>
  </si>
  <si>
    <t>95</t>
  </si>
  <si>
    <t>612135002</t>
  </si>
  <si>
    <t>Vyrovnání nerovností podkladu vnitřních omítaných ploch maltou, tloušťky do 10 mm cementovou stěn</t>
  </si>
  <si>
    <t>-1397305519</t>
  </si>
  <si>
    <t>https://podminky.urs.cz/item/CS_URS_2023_01/612135002</t>
  </si>
  <si>
    <t>96</t>
  </si>
  <si>
    <t>612135092</t>
  </si>
  <si>
    <t>Vyrovnání nerovností podkladu vnitřních omítaných ploch Příplatek k ceně za každých dalších 5 mm tloušťky podkladní vrstvy přes 10 mm maltou cementovou stěn</t>
  </si>
  <si>
    <t>1222828046</t>
  </si>
  <si>
    <t>https://podminky.urs.cz/item/CS_URS_2023_01/612135092</t>
  </si>
  <si>
    <t>92</t>
  </si>
  <si>
    <t>612142001</t>
  </si>
  <si>
    <t>Potažení vnitřních ploch pletivem v ploše nebo pruzích, na plném podkladu sklovláknitým vtlačením do tmelu stěn</t>
  </si>
  <si>
    <t>2089376984</t>
  </si>
  <si>
    <t>93</t>
  </si>
  <si>
    <t>612311131</t>
  </si>
  <si>
    <t>Potažení vnitřních ploch vápenným štukem tloušťky do 3 mm svislých konstrukcí stěn</t>
  </si>
  <si>
    <t>CS ÚRS 2021 02</t>
  </si>
  <si>
    <t>-250774586</t>
  </si>
  <si>
    <t>https://podminky.urs.cz/item/CS_URS_2021_02/612311131</t>
  </si>
  <si>
    <t>612315222</t>
  </si>
  <si>
    <t>Vápenná omítka jednotlivých malých ploch štuková na stěnách, plochy jednotlivě přes 0,09 do 0,25 m2</t>
  </si>
  <si>
    <t>1024572631</t>
  </si>
  <si>
    <t>https://podminky.urs.cz/item/CS_URS_2023_02/612315222</t>
  </si>
  <si>
    <t>87</t>
  </si>
  <si>
    <t>M</t>
  </si>
  <si>
    <t>55331482</t>
  </si>
  <si>
    <t>zárubeň jednokřídlá ocelová pro zdění tl stěny 75-100mm rozměru 800/1970, 2100mm</t>
  </si>
  <si>
    <t>8</t>
  </si>
  <si>
    <t>-1076817163</t>
  </si>
  <si>
    <t>88</t>
  </si>
  <si>
    <t>55331483</t>
  </si>
  <si>
    <t>zárubeň jednokřídlá ocelová pro zdění tl stěny 75-100mm rozměru 900/1970, 2100mm</t>
  </si>
  <si>
    <t>-1496013421</t>
  </si>
  <si>
    <t>P</t>
  </si>
  <si>
    <t>Poznámka k položce:_x000d_
vč. přípravy na elektrozámek</t>
  </si>
  <si>
    <t>642942611</t>
  </si>
  <si>
    <t>Osazování zárubní nebo rámů kovových dveřních lisovaných nebo z úhelníků bez dveřních křídel na montážní pěnu, plochy otvoru do 2,5 m2</t>
  </si>
  <si>
    <t>-8856085</t>
  </si>
  <si>
    <t>https://podminky.urs.cz/item/CS_URS_2023_02/642942611</t>
  </si>
  <si>
    <t>89</t>
  </si>
  <si>
    <t>642944121</t>
  </si>
  <si>
    <t>Osazení ocelových dveřních zárubní lisovaných nebo z úhelníků dodatečně s vybetonováním prahu, plochy do 2,5 m2</t>
  </si>
  <si>
    <t>-795310411</t>
  </si>
  <si>
    <t>https://podminky.urs.cz/item/CS_URS_2023_02/642944121</t>
  </si>
  <si>
    <t>9</t>
  </si>
  <si>
    <t>Ostatní konstrukce a práce, bourání</t>
  </si>
  <si>
    <t>5</t>
  </si>
  <si>
    <t>949101111</t>
  </si>
  <si>
    <t>Lešení pomocné pracovní pro objekty pozemních staveb pro zatížení do 150 kg/m2, o výšce lešeňové podlahy do 1,9 m</t>
  </si>
  <si>
    <t>1604451335</t>
  </si>
  <si>
    <t>https://podminky.urs.cz/item/CS_URS_2023_02/949101111</t>
  </si>
  <si>
    <t>5,7+4,0+20,1+5,5+4</t>
  </si>
  <si>
    <t>90</t>
  </si>
  <si>
    <t>962031133</t>
  </si>
  <si>
    <t>Bourání příček z cihel, tvárnic nebo příčkovek z cihel pálených, plných nebo dutých na maltu vápennou nebo vápenocementovou, tl. do 150 mm</t>
  </si>
  <si>
    <t>465274856</t>
  </si>
  <si>
    <t>https://podminky.urs.cz/item/CS_URS_2023_02/962031133</t>
  </si>
  <si>
    <t>111</t>
  </si>
  <si>
    <t>965041321</t>
  </si>
  <si>
    <t>Bourání mazanin škvárobetonových tl. do 100 mm, plochy do 1 m2</t>
  </si>
  <si>
    <t>m3</t>
  </si>
  <si>
    <t>47211668</t>
  </si>
  <si>
    <t>https://podminky.urs.cz/item/CS_URS_2023_02/965041321</t>
  </si>
  <si>
    <t>10*0,3*0,1</t>
  </si>
  <si>
    <t>965046111</t>
  </si>
  <si>
    <t>Broušení stávajících betonových podlah úběr do 3 mm</t>
  </si>
  <si>
    <t>-751550894</t>
  </si>
  <si>
    <t>https://podminky.urs.cz/item/CS_URS_2023_02/965046111</t>
  </si>
  <si>
    <t>7</t>
  </si>
  <si>
    <t>965046119</t>
  </si>
  <si>
    <t>Broušení stávajících betonových podlah Příplatek k ceně za každý další 1 mm úběru</t>
  </si>
  <si>
    <t>1757476736</t>
  </si>
  <si>
    <t>https://podminky.urs.cz/item/CS_URS_2023_02/965046119</t>
  </si>
  <si>
    <t>30,3*7</t>
  </si>
  <si>
    <t>91</t>
  </si>
  <si>
    <t>13010508</t>
  </si>
  <si>
    <t>D+M úhelník ocelový (překlad-1250mm) nerovnostranný jakost S235JR (11 375) 60x40x5mm, vč. zapravení</t>
  </si>
  <si>
    <t>CS ÚRS 2022 01</t>
  </si>
  <si>
    <t>-1703339904</t>
  </si>
  <si>
    <t>97</t>
  </si>
  <si>
    <t>978013191</t>
  </si>
  <si>
    <t>Otlučení vápenných nebo vápenocementových omítek vnitřních ploch stěn s vyškrabáním spar, s očištěním zdiva, v rozsahu přes 50 do 100 %</t>
  </si>
  <si>
    <t>861658896</t>
  </si>
  <si>
    <t>https://podminky.urs.cz/item/CS_URS_2023_01/978013191</t>
  </si>
  <si>
    <t>997</t>
  </si>
  <si>
    <t>Přesun sutě</t>
  </si>
  <si>
    <t>997013153</t>
  </si>
  <si>
    <t>Vnitrostaveništní doprava suti a vybouraných hmot vodorovně do 50 m svisle s omezením mechanizace pro budovy a haly výšky přes 9 do 12 m</t>
  </si>
  <si>
    <t>t</t>
  </si>
  <si>
    <t>695614149</t>
  </si>
  <si>
    <t>https://podminky.urs.cz/item/CS_URS_2023_02/997013153</t>
  </si>
  <si>
    <t>997013501</t>
  </si>
  <si>
    <t>Odvoz suti a vybouraných hmot na skládku nebo meziskládku do 1 km se složením</t>
  </si>
  <si>
    <t>1692454382</t>
  </si>
  <si>
    <t>997013509</t>
  </si>
  <si>
    <t>Příplatek k odvozu suti a vybouraných hmot na skládku ZKD 1 km přes 1 km</t>
  </si>
  <si>
    <t>1167369822</t>
  </si>
  <si>
    <t>6*15</t>
  </si>
  <si>
    <t>11</t>
  </si>
  <si>
    <t>997013631</t>
  </si>
  <si>
    <t>Poplatek za uložení stavebního odpadu na skládce (skládkovné) směsného stavebního a demoličního zatříděného do Katalogu odpadů pod kódem 17 09 04</t>
  </si>
  <si>
    <t>-661690527</t>
  </si>
  <si>
    <t>https://podminky.urs.cz/item/CS_URS_2023_02/997013631</t>
  </si>
  <si>
    <t>106</t>
  </si>
  <si>
    <t>997013813</t>
  </si>
  <si>
    <t>Poplatek za uložení stavebního odpadu na skládce (skládkovné) z plastických hmot zatříděného do Katalogu odpadů pod kódem 17 02 03</t>
  </si>
  <si>
    <t>-409167865</t>
  </si>
  <si>
    <t>https://podminky.urs.cz/item/CS_URS_2023_02/997013813</t>
  </si>
  <si>
    <t>PSV</t>
  </si>
  <si>
    <t>Práce a dodávky PSV</t>
  </si>
  <si>
    <t>725</t>
  </si>
  <si>
    <t>Zdravotechnika - zařizovací předměty</t>
  </si>
  <si>
    <t>98</t>
  </si>
  <si>
    <t>725210821</t>
  </si>
  <si>
    <t>Demontáž umyvadel bez výtokových armatur umyvadel</t>
  </si>
  <si>
    <t>soubor</t>
  </si>
  <si>
    <t>16</t>
  </si>
  <si>
    <t>2055905754</t>
  </si>
  <si>
    <t>https://podminky.urs.cz/item/CS_URS_2023_02/725210821</t>
  </si>
  <si>
    <t>99</t>
  </si>
  <si>
    <t>725820802</t>
  </si>
  <si>
    <t>Demontáž baterií umyvadlových, vč. ucpávek</t>
  </si>
  <si>
    <t>1736908578</t>
  </si>
  <si>
    <t>https://podminky.urs.cz/item/CS_URS_2023_02/725820802</t>
  </si>
  <si>
    <t>763</t>
  </si>
  <si>
    <t>Konstrukce suché výstavby</t>
  </si>
  <si>
    <t>113</t>
  </si>
  <si>
    <t>763131721</t>
  </si>
  <si>
    <t>Podhled ze sádrokartonových desek ostatní práce a konstrukce na podhledech ze sádrokartonových desek skokové změny výšky podhledu do 0,5 m</t>
  </si>
  <si>
    <t>627024824</t>
  </si>
  <si>
    <t>https://podminky.urs.cz/item/CS_URS_2023_02/763131721</t>
  </si>
  <si>
    <t>114</t>
  </si>
  <si>
    <t>763131731</t>
  </si>
  <si>
    <t>Podhled ze sádrokartonových desek ostatní práce a konstrukce na podhledech ze sádrokartonových desek čelo pro kazetové pohledy (F lišta) tl. 12,5 mm</t>
  </si>
  <si>
    <t>-314673826</t>
  </si>
  <si>
    <t>https://podminky.urs.cz/item/CS_URS_2023_02/763131731</t>
  </si>
  <si>
    <t>32</t>
  </si>
  <si>
    <t>763135101</t>
  </si>
  <si>
    <t>Montáž sádrokartonového podhledu kazetového demontovatelného, velikosti kazet 600x600 mm včetně zavěšené nosné konstrukce viditelné</t>
  </si>
  <si>
    <t>-147254768</t>
  </si>
  <si>
    <t>33</t>
  </si>
  <si>
    <t>59030570</t>
  </si>
  <si>
    <t>podhled kazetový bez děrování viditelný rastr tl 10mm 600x600mm</t>
  </si>
  <si>
    <t>25687631</t>
  </si>
  <si>
    <t>105</t>
  </si>
  <si>
    <t>763135812</t>
  </si>
  <si>
    <t>Demontáž podhledu sádrokartonového kazetového na zavěšeném na roštu polozapuštěném</t>
  </si>
  <si>
    <t>-1478029419</t>
  </si>
  <si>
    <t>https://podminky.urs.cz/item/CS_URS_2023_02/763135812</t>
  </si>
  <si>
    <t>34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</si>
  <si>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</si>
  <si>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</si>
  <si>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1230098617</t>
  </si>
  <si>
    <t>https://podminky.urs.cz/item/CS_URS_2023_02/998763302</t>
  </si>
  <si>
    <t>35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</si>
  <si>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</si>
  <si>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</si>
  <si>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1052286160</t>
  </si>
  <si>
    <t>https://podminky.urs.cz/item/CS_URS_2023_02/998763381</t>
  </si>
  <si>
    <t>766</t>
  </si>
  <si>
    <t>Konstrukce truhlářské</t>
  </si>
  <si>
    <t>36</t>
  </si>
  <si>
    <t>766662811</t>
  </si>
  <si>
    <t>Demontáž dveřních konstrukcí vč. prahu</t>
  </si>
  <si>
    <t>1818440325</t>
  </si>
  <si>
    <t>https://podminky.urs.cz/item/CS_URS_2023_02/766662811</t>
  </si>
  <si>
    <t>101</t>
  </si>
  <si>
    <t>61162074</t>
  </si>
  <si>
    <t>dveře jednokřídlé voštinové povrch laminátový plné 800x1970-2100mm</t>
  </si>
  <si>
    <t>619495245</t>
  </si>
  <si>
    <t>Poznámka k položce:_x000d_
zvýšená hygienická ochrana</t>
  </si>
  <si>
    <t>102</t>
  </si>
  <si>
    <t>61162075</t>
  </si>
  <si>
    <t>dveře jednokřídlé voštinové povrch laminátový plné 900x1970-2100mm</t>
  </si>
  <si>
    <t>-588187311</t>
  </si>
  <si>
    <t>Poznámka k položce:_x000d_
zvýšená hygienická ochrana_x000d_
vč. přípravy na elektrozámek</t>
  </si>
  <si>
    <t>109</t>
  </si>
  <si>
    <t>54914124</t>
  </si>
  <si>
    <t>D+M kování rozetové koule/klika</t>
  </si>
  <si>
    <t>1769432388</t>
  </si>
  <si>
    <t>Poznámka k položce:_x000d_
nerez</t>
  </si>
  <si>
    <t>110</t>
  </si>
  <si>
    <t>54914123</t>
  </si>
  <si>
    <t>D+M kování rozetové klika/klika</t>
  </si>
  <si>
    <t>-714738950</t>
  </si>
  <si>
    <t>39</t>
  </si>
  <si>
    <t>54925801</t>
  </si>
  <si>
    <t>D+M zámek dveřní - elektromagnetický vč. propojení, kabeláže, četečky</t>
  </si>
  <si>
    <t>-1940807504</t>
  </si>
  <si>
    <t>108</t>
  </si>
  <si>
    <t>549258011</t>
  </si>
  <si>
    <t xml:space="preserve">D+M zámek dveřní </t>
  </si>
  <si>
    <t>-2087261642</t>
  </si>
  <si>
    <t>40</t>
  </si>
  <si>
    <t>766691914</t>
  </si>
  <si>
    <t>Ostatní práce vyvěšení nebo zavěšení křídel s případným uložením a opětovným zavěšením po provedení stavebních změn dřevěných dveřních, plochy do 2 m2</t>
  </si>
  <si>
    <t>344899882</t>
  </si>
  <si>
    <t>https://podminky.urs.cz/item/CS_URS_2023_02/766691914</t>
  </si>
  <si>
    <t>45</t>
  </si>
  <si>
    <t>998766102</t>
  </si>
  <si>
    <t>Přesun hmot pro konstrukce truhlářské stanovený z hmotnosti přesunovaného materiálu vodorovná dopravní vzdálenost do 50 m v objektech výšky přes 6 do 12 m</t>
  </si>
  <si>
    <t>512</t>
  </si>
  <si>
    <t>-417817222</t>
  </si>
  <si>
    <t>https://podminky.urs.cz/item/CS_URS_2023_02/998766102</t>
  </si>
  <si>
    <t>776</t>
  </si>
  <si>
    <t>Podlahy povlakové</t>
  </si>
  <si>
    <t>46</t>
  </si>
  <si>
    <t>776111116</t>
  </si>
  <si>
    <t>Příprava podkladu broušení podlah stávajícího podkladu pro odstranění lepidla (po starých krytinách)</t>
  </si>
  <si>
    <t>-912813402</t>
  </si>
  <si>
    <t>https://podminky.urs.cz/item/CS_URS_2023_02/776111116</t>
  </si>
  <si>
    <t>47</t>
  </si>
  <si>
    <t>776111311</t>
  </si>
  <si>
    <t>Příprava podkladu vysátí podlah</t>
  </si>
  <si>
    <t>427660267</t>
  </si>
  <si>
    <t>https://podminky.urs.cz/item/CS_URS_2023_02/776111311</t>
  </si>
  <si>
    <t>48</t>
  </si>
  <si>
    <t>776121112</t>
  </si>
  <si>
    <t>Příprava podkladu penetrace vodou ředitelná podlah</t>
  </si>
  <si>
    <t>-405935155</t>
  </si>
  <si>
    <t>https://podminky.urs.cz/item/CS_URS_2023_02/776121112</t>
  </si>
  <si>
    <t>49</t>
  </si>
  <si>
    <t>776141114</t>
  </si>
  <si>
    <t>Příprava podkladu vyrovnání samonivelační stěrkou podlah min.pevnosti 20 MPa, tloušťky přes 8 do 25 mm</t>
  </si>
  <si>
    <t>-1228647579</t>
  </si>
  <si>
    <t>https://podminky.urs.cz/item/CS_URS_2023_02/776141114</t>
  </si>
  <si>
    <t>50</t>
  </si>
  <si>
    <t>776201812</t>
  </si>
  <si>
    <t>Demontáž povlakových podlahovin lepených ručně s podložkou</t>
  </si>
  <si>
    <t>-1211829459</t>
  </si>
  <si>
    <t>https://podminky.urs.cz/item/CS_URS_2023_02/776201812</t>
  </si>
  <si>
    <t>51</t>
  </si>
  <si>
    <t>776231111</t>
  </si>
  <si>
    <t>Montáž podlahovin z vinylu lepením, standardním lepidlem</t>
  </si>
  <si>
    <t>-865080670</t>
  </si>
  <si>
    <t>https://podminky.urs.cz/item/CS_URS_2023_02/776231111</t>
  </si>
  <si>
    <t>107</t>
  </si>
  <si>
    <t>28411126</t>
  </si>
  <si>
    <t>PVC vinyl antistatický tl 2mm, hm 3100g/m2, hořlavost Bfl-s1, smykové tření µ 0,6, třída zátěže 34/43, odpor krytiny ≤10^8</t>
  </si>
  <si>
    <t>1436533506</t>
  </si>
  <si>
    <t>53</t>
  </si>
  <si>
    <t>776411224</t>
  </si>
  <si>
    <t>Montáž soklíků tahaných (fabiony)</t>
  </si>
  <si>
    <t>971221433</t>
  </si>
  <si>
    <t>https://podminky.urs.cz/item/CS_URS_2023_02/776411224</t>
  </si>
  <si>
    <t>103</t>
  </si>
  <si>
    <t>776421311</t>
  </si>
  <si>
    <t>Montáž lišt přechodových samolepících</t>
  </si>
  <si>
    <t>460922860</t>
  </si>
  <si>
    <t>https://podminky.urs.cz/item/CS_URS_2023_02/776421311</t>
  </si>
  <si>
    <t>104</t>
  </si>
  <si>
    <t>59054130</t>
  </si>
  <si>
    <t>profil přechodový nerezový samolepící 35mm</t>
  </si>
  <si>
    <t>-35187314</t>
  </si>
  <si>
    <t>2*1,02 'Přepočtené koeficientem množství</t>
  </si>
  <si>
    <t>54</t>
  </si>
  <si>
    <t>998776102</t>
  </si>
  <si>
    <t>Přesun hmot pro podlahy povlakové stanovený z hmotnosti přesunovaného materiálu vodorovná dopravní vzdálenost do 50 m v objektech výšky přes 6 do 12 m</t>
  </si>
  <si>
    <t>-312153007</t>
  </si>
  <si>
    <t>https://podminky.urs.cz/item/CS_URS_2023_02/998776102</t>
  </si>
  <si>
    <t>781</t>
  </si>
  <si>
    <t>Dokončovací práce - obklady</t>
  </si>
  <si>
    <t>55</t>
  </si>
  <si>
    <t>781121011</t>
  </si>
  <si>
    <t>Příprava podkladu před provedením obkladu nátěr penetrační na stěnu</t>
  </si>
  <si>
    <t>1890788853</t>
  </si>
  <si>
    <t>https://podminky.urs.cz/item/CS_URS_2023_02/781121011</t>
  </si>
  <si>
    <t>2*4+1,15*3</t>
  </si>
  <si>
    <t>56</t>
  </si>
  <si>
    <t>58581246.1</t>
  </si>
  <si>
    <t>stěrka hydroizolační jednosložková do interiéru pod obklad</t>
  </si>
  <si>
    <t>kg</t>
  </si>
  <si>
    <t>-2119258157</t>
  </si>
  <si>
    <t>57</t>
  </si>
  <si>
    <t>28355022</t>
  </si>
  <si>
    <t>páska pružná těsnící hydroizolační š do 125mm</t>
  </si>
  <si>
    <t>1585690414</t>
  </si>
  <si>
    <t>58</t>
  </si>
  <si>
    <t>781151031</t>
  </si>
  <si>
    <t>Příprava podkladu před provedením obkladu celoplošné vyrovnání podkladu stěrkou, tloušťky 3 mm</t>
  </si>
  <si>
    <t>740079232</t>
  </si>
  <si>
    <t>https://podminky.urs.cz/item/CS_URS_2023_02/781151031</t>
  </si>
  <si>
    <t>60</t>
  </si>
  <si>
    <t>781471810</t>
  </si>
  <si>
    <t>Demontáž obkladů z dlaždic keramických kladených do malty</t>
  </si>
  <si>
    <t>-1551648228</t>
  </si>
  <si>
    <t>https://podminky.urs.cz/item/CS_URS_2023_02/781471810</t>
  </si>
  <si>
    <t>61</t>
  </si>
  <si>
    <t>781474113</t>
  </si>
  <si>
    <t>Montáž obkladů vnitřních stěn z dlaždic keramických lepených flexibilním lepidlem maloformátových hladkých přes 12 do 19 ks/m2</t>
  </si>
  <si>
    <t>1729413662</t>
  </si>
  <si>
    <t>https://podminky.urs.cz/item/CS_URS_2023_02/781474113</t>
  </si>
  <si>
    <t>62</t>
  </si>
  <si>
    <t>59761071</t>
  </si>
  <si>
    <t>obklad keramický hladký přes 12 do 19ks/m2</t>
  </si>
  <si>
    <t>243066481</t>
  </si>
  <si>
    <t>63</t>
  </si>
  <si>
    <t>781477114</t>
  </si>
  <si>
    <t>Montáž obkladů vnitřních stěn z dlaždic keramických Příplatek k cenám za dvousložkový spárovací tmel</t>
  </si>
  <si>
    <t>-831663074</t>
  </si>
  <si>
    <t>https://podminky.urs.cz/item/CS_URS_2023_02/781477114</t>
  </si>
  <si>
    <t>64</t>
  </si>
  <si>
    <t>781494511</t>
  </si>
  <si>
    <t>Obklad - dokončující práce profily ukončovací lepené flexibilním lepidlem ukončovací vč. dodávky profilu</t>
  </si>
  <si>
    <t>346279613</t>
  </si>
  <si>
    <t>https://podminky.urs.cz/item/CS_URS_2023_02/781494511</t>
  </si>
  <si>
    <t>65</t>
  </si>
  <si>
    <t>781495115</t>
  </si>
  <si>
    <t>Obklad - dokončující práce ostatní práce spárování silikonem</t>
  </si>
  <si>
    <t>1013068759</t>
  </si>
  <si>
    <t>https://podminky.urs.cz/item/CS_URS_2023_02/781495115</t>
  </si>
  <si>
    <t>783</t>
  </si>
  <si>
    <t>Dokončovací práce - nátěry</t>
  </si>
  <si>
    <t>66</t>
  </si>
  <si>
    <t>783301303</t>
  </si>
  <si>
    <t>Bezoplachové odrezivění rozvodů ÚT, zámečnických konstrukcí</t>
  </si>
  <si>
    <t>-319023838</t>
  </si>
  <si>
    <t>https://podminky.urs.cz/item/CS_URS_2023_02/783301303</t>
  </si>
  <si>
    <t>67</t>
  </si>
  <si>
    <t>783301401</t>
  </si>
  <si>
    <t>Příprava podkladu rozvodů ÚT, zámečnických konstrukcí, zárubní, před provedením nátěru ometení</t>
  </si>
  <si>
    <t>991725172</t>
  </si>
  <si>
    <t>https://podminky.urs.cz/item/CS_URS_2023_02/783301401</t>
  </si>
  <si>
    <t>68</t>
  </si>
  <si>
    <t>783314101</t>
  </si>
  <si>
    <t>Základní nátěr rozvodů ÚT, zámečnických konstrukcí, zárubní, jednonásobný syntetický</t>
  </si>
  <si>
    <t>-1481326451</t>
  </si>
  <si>
    <t>https://podminky.urs.cz/item/CS_URS_2023_02/783314101</t>
  </si>
  <si>
    <t>69</t>
  </si>
  <si>
    <t>783315101</t>
  </si>
  <si>
    <t>Mezinátěr rozvodů ÚT, zámečnických konstrukcí, zárubní, jednonásobný syntetický standardní</t>
  </si>
  <si>
    <t>-316829977</t>
  </si>
  <si>
    <t>https://podminky.urs.cz/item/CS_URS_2023_02/783315101</t>
  </si>
  <si>
    <t>70</t>
  </si>
  <si>
    <t>783317101</t>
  </si>
  <si>
    <t>Krycí nátěr (email) rozvodů ÚT, zámečnických konstrukcí, zárubní, jednonásobný syntetický standardní</t>
  </si>
  <si>
    <t>668598744</t>
  </si>
  <si>
    <t>https://podminky.urs.cz/item/CS_URS_2023_02/783317101</t>
  </si>
  <si>
    <t>71</t>
  </si>
  <si>
    <t>783343101</t>
  </si>
  <si>
    <t>Základní impregnační nátěr rozvodů ÚT, zámečnických konstrukcíí, aktivátorem rzi na zkorodovaný povrch jednonásobný polyuretanový</t>
  </si>
  <si>
    <t>18598090</t>
  </si>
  <si>
    <t>https://podminky.urs.cz/item/CS_URS_2023_02/783343101</t>
  </si>
  <si>
    <t>784</t>
  </si>
  <si>
    <t>Dokončovací práce - malby a tapety</t>
  </si>
  <si>
    <t>72</t>
  </si>
  <si>
    <t>784171101</t>
  </si>
  <si>
    <t>Zakrytí nemalovaných ploch (materiál ve specifikaci) včetně pozdějšího odkrytí podlah</t>
  </si>
  <si>
    <t>217639746</t>
  </si>
  <si>
    <t>https://podminky.urs.cz/item/CS_URS_2023_02/784171101</t>
  </si>
  <si>
    <t>73</t>
  </si>
  <si>
    <t>58124842</t>
  </si>
  <si>
    <t>fólie pro malířské potřeby zakrývací tl 7µ 4x5m</t>
  </si>
  <si>
    <t>1325471407</t>
  </si>
  <si>
    <t>74</t>
  </si>
  <si>
    <t>784171111</t>
  </si>
  <si>
    <t>Zakrytí nemalovaných ploch (materiál ve specifikaci) včetně pozdějšího odkrytí svislých ploch např. stěn, oken, dveří v místnostech výšky do 3,80</t>
  </si>
  <si>
    <t>1980315292</t>
  </si>
  <si>
    <t>https://podminky.urs.cz/item/CS_URS_2023_02/784171111</t>
  </si>
  <si>
    <t>75</t>
  </si>
  <si>
    <t>-1557050792</t>
  </si>
  <si>
    <t>76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</si>
  <si>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</si>
  <si>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</si>
  <si>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-459625438</t>
  </si>
  <si>
    <t>https://podminky.urs.cz/item/CS_URS_2023_02/784171121</t>
  </si>
  <si>
    <t>77</t>
  </si>
  <si>
    <t>898395791</t>
  </si>
  <si>
    <t>78</t>
  </si>
  <si>
    <t>784181101</t>
  </si>
  <si>
    <t>Penetrace podkladu jednonásobná základní akrylátová bezbarvá v místnostech výšky do 3,80 m</t>
  </si>
  <si>
    <t>-2110456940</t>
  </si>
  <si>
    <t>https://podminky.urs.cz/item/CS_URS_2023_02/784181101</t>
  </si>
  <si>
    <t>79</t>
  </si>
  <si>
    <t>784211101</t>
  </si>
  <si>
    <t>Malby z malířských směsí oděruvzdorných za mokra dvojnásobné, bílé za mokra oděruvzdorné výborně v místnostech výšky do 3,80 m</t>
  </si>
  <si>
    <t>-1067799679</t>
  </si>
  <si>
    <t>https://podminky.urs.cz/item/CS_URS_2023_02/784211101</t>
  </si>
  <si>
    <t>786</t>
  </si>
  <si>
    <t>Dokončovací práce - čalounické úpravy</t>
  </si>
  <si>
    <t>80</t>
  </si>
  <si>
    <t>786624111</t>
  </si>
  <si>
    <t>Montáž zastiňujících žaluzií lamelových do oken zdvojených otevíravých, sklápěcích nebo vyklápěcích dřevěných</t>
  </si>
  <si>
    <t>-1155783024</t>
  </si>
  <si>
    <t>https://podminky.urs.cz/item/CS_URS_2023_02/786624111</t>
  </si>
  <si>
    <t>1,2*1,75*2</t>
  </si>
  <si>
    <t>81</t>
  </si>
  <si>
    <t>55346200</t>
  </si>
  <si>
    <t>žaluzie horizontální interiérové</t>
  </si>
  <si>
    <t>-1368921987</t>
  </si>
  <si>
    <t>HZS</t>
  </si>
  <si>
    <t>Hodinové zúčtovací sazby</t>
  </si>
  <si>
    <t>82</t>
  </si>
  <si>
    <t>HZS1302</t>
  </si>
  <si>
    <t>Hodinové zúčtovací sazby profesí HSV provádění konstrukcí zedník specialista, dokončovací a začišťovací práce</t>
  </si>
  <si>
    <t>hod</t>
  </si>
  <si>
    <t>75059179</t>
  </si>
  <si>
    <t>https://podminky.urs.cz/item/CS_URS_2023_02/HZS1302</t>
  </si>
  <si>
    <t>83</t>
  </si>
  <si>
    <t>HZS2491</t>
  </si>
  <si>
    <t>Hodinové zúčtovací sazby profesí PSV zednické výpomoci a pomocné práce PSV dělník zednických výpomocí_x000d_
-zhotovení prostupů a jejich zapravení_x000d_
-zhotovení drážek pro potrubí a jejich zapravení</t>
  </si>
  <si>
    <t>1338455542</t>
  </si>
  <si>
    <t>VRN</t>
  </si>
  <si>
    <t>Vedlejší rozpočtové náklady</t>
  </si>
  <si>
    <t>VRN7</t>
  </si>
  <si>
    <t>Provozní vlivy</t>
  </si>
  <si>
    <t>84</t>
  </si>
  <si>
    <t>070001000</t>
  </si>
  <si>
    <t>1024</t>
  </si>
  <si>
    <t>888268087</t>
  </si>
  <si>
    <t>https://podminky.urs.cz/item/CS_URS_2023_02/070001000</t>
  </si>
  <si>
    <t>Poznámka k položce:_x000d_
Zajištění provizorních konstrukcí kvůli šíření prachu, transport suti, doprava materiálů, atp.</t>
  </si>
  <si>
    <t>02 - Stavební úpravy - světík</t>
  </si>
  <si>
    <t xml:space="preserve">    712 - Povlakové krytiny</t>
  </si>
  <si>
    <t xml:space="preserve">    764 - Konstrukce klempířské</t>
  </si>
  <si>
    <t xml:space="preserve">    767 - Konstrukce zámečnické</t>
  </si>
  <si>
    <t>18</t>
  </si>
  <si>
    <t>311271021</t>
  </si>
  <si>
    <t>Zdivo strojně zděné z pórobetonových velkoformátových bloků pevnost tvárnic přes P2 do P4, na tenkovrstvou maltu, tloušťka zdiva 300 mm, objemová hmotnost do 450 kg/m3</t>
  </si>
  <si>
    <t>1327878686</t>
  </si>
  <si>
    <t>https://podminky.urs.cz/item/CS_URS_2023_02/311271021</t>
  </si>
  <si>
    <t>19</t>
  </si>
  <si>
    <t>342272245</t>
  </si>
  <si>
    <t>Příčky z pórobetonových tvárnic hladkých na tenké maltové lože objemová hmotnost do 500 kg/m3, tloušťka příčky 150 mm</t>
  </si>
  <si>
    <t>410423137</t>
  </si>
  <si>
    <t>https://podminky.urs.cz/item/CS_URS_2023_02/342272245</t>
  </si>
  <si>
    <t>30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</si>
  <si>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</si>
  <si>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</si>
  <si>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-938536471</t>
  </si>
  <si>
    <t>https://podminky.urs.cz/item/CS_URS_2023_02/411121232</t>
  </si>
  <si>
    <t>59341123</t>
  </si>
  <si>
    <t>deska stropní plná PZD 2390x290x100mm</t>
  </si>
  <si>
    <t>-1995298093</t>
  </si>
  <si>
    <t>411321414</t>
  </si>
  <si>
    <t>Stropy z betonu železového (bez výztuže) stropů deskových, plochých střech, desek balkonových, desek hřibových stropů včetně hlavic hřibových sloupů tř. C 25/30</t>
  </si>
  <si>
    <t>-1064249659</t>
  </si>
  <si>
    <t>https://podminky.urs.cz/item/CS_URS_2023_02/411321414</t>
  </si>
  <si>
    <t>12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</si>
  <si>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</si>
  <si>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</si>
  <si>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953978050</t>
  </si>
  <si>
    <t>https://podminky.urs.cz/item/CS_URS_2023_02/411361821</t>
  </si>
  <si>
    <t>20</t>
  </si>
  <si>
    <t>622131121</t>
  </si>
  <si>
    <t>Penetrační nátěr vnějších stěn nanášený ručně</t>
  </si>
  <si>
    <t>-1565546620</t>
  </si>
  <si>
    <t>https://podminky.urs.cz/item/CS_URS_2023_02/622131121</t>
  </si>
  <si>
    <t>622142001</t>
  </si>
  <si>
    <t>Potažení vnějších ploch pletivem v ploše nebo pruzích, na plném podkladu sklovláknitým vtlačením do tmelu stěn</t>
  </si>
  <si>
    <t>628690424</t>
  </si>
  <si>
    <t>https://podminky.urs.cz/item/CS_URS_2023_02/622142001</t>
  </si>
  <si>
    <t>22</t>
  </si>
  <si>
    <t>622151011</t>
  </si>
  <si>
    <t>Penetrační silikátový nátěr vnějších pastovitých tenkovrstvých omítek stěn</t>
  </si>
  <si>
    <t>-503573895</t>
  </si>
  <si>
    <t>https://podminky.urs.cz/item/CS_URS_2023_02/622151011</t>
  </si>
  <si>
    <t>23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</si>
  <si>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</si>
  <si>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</si>
  <si>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341946716</t>
  </si>
  <si>
    <t>https://podminky.urs.cz/item/CS_URS_2023_02/622211031</t>
  </si>
  <si>
    <t>24</t>
  </si>
  <si>
    <t>28376425</t>
  </si>
  <si>
    <t>deska z polystyrénu XPS, hrana polodrážková a hladký povrch 300kPA tl 160mm</t>
  </si>
  <si>
    <t>-2118478096</t>
  </si>
  <si>
    <t>25</t>
  </si>
  <si>
    <t>622531022</t>
  </si>
  <si>
    <t>Tenkovrstvá silikonová zrnitá omítka zrnitost 2,0 mm vnějších stěn</t>
  </si>
  <si>
    <t>330868623</t>
  </si>
  <si>
    <t>https://podminky.urs.cz/item/CS_URS_2023_02/622531022</t>
  </si>
  <si>
    <t>963012520</t>
  </si>
  <si>
    <t>Bourání stropů z desek nebo panelů železobetonových prefabrikovaných s dutinami z panelů, š. přes 300 mm tl. přes 140 mm</t>
  </si>
  <si>
    <t>-1631293602</t>
  </si>
  <si>
    <t>https://podminky.urs.cz/item/CS_URS_2023_02/963012520</t>
  </si>
  <si>
    <t>975111321</t>
  </si>
  <si>
    <t>Plošné podchycení konstrukcí systémovými prvky stojkami včetně nosníků výšky do 4 m, zatížení přes 6 do 8,5 kPa zřízení</t>
  </si>
  <si>
    <t>41730635</t>
  </si>
  <si>
    <t>https://podminky.urs.cz/item/CS_URS_2023_02/975111321</t>
  </si>
  <si>
    <t>975111322</t>
  </si>
  <si>
    <t>Plošné podchycení konstrukcí systémovými prvky stojkami včetně nosníků výšky do 4 m, zatížení přes 6 do 8,5 kPa příplatek za první a každý další den použití</t>
  </si>
  <si>
    <t>-1523182204</t>
  </si>
  <si>
    <t>https://podminky.urs.cz/item/CS_URS_2023_02/975111322</t>
  </si>
  <si>
    <t>4*14</t>
  </si>
  <si>
    <t>975111323</t>
  </si>
  <si>
    <t>Plošné podchycení konstrukcí systémovými prvky stojkami včetně nosníků výšky do 4 m, zatížení přes 6 do 8,5 kPa odstranění</t>
  </si>
  <si>
    <t>-1242051089</t>
  </si>
  <si>
    <t>https://podminky.urs.cz/item/CS_URS_2023_02/975111323</t>
  </si>
  <si>
    <t>977211112</t>
  </si>
  <si>
    <t>Řezání konstrukcí stěnovou pilou betonových nebo železobetonových průměru řezané výztuže do 16 mm hloubka řezu přes 200 do 350 mm</t>
  </si>
  <si>
    <t>1018708217</t>
  </si>
  <si>
    <t>https://podminky.urs.cz/item/CS_URS_2023_02/977211112</t>
  </si>
  <si>
    <t>712</t>
  </si>
  <si>
    <t>Povlakové krytiny</t>
  </si>
  <si>
    <t>712311101</t>
  </si>
  <si>
    <t>Provedení povlakové krytiny střech plochých do 10° natěradly a tmely za studena nátěrem lakem penetračním nebo asfaltovým</t>
  </si>
  <si>
    <t>-1518925647</t>
  </si>
  <si>
    <t>https://podminky.urs.cz/item/CS_URS_2023_02/712311101</t>
  </si>
  <si>
    <t>11163150</t>
  </si>
  <si>
    <t>lak penetrační asfaltový</t>
  </si>
  <si>
    <t>-1982370415</t>
  </si>
  <si>
    <t>10*0,00032 'Přepočtené koeficientem množství</t>
  </si>
  <si>
    <t>712340833</t>
  </si>
  <si>
    <t>Odstranění povlakové krytiny střech plochých do 10° z přitavených pásů NAIP v plné ploše třívrstvé</t>
  </si>
  <si>
    <t>-615627348</t>
  </si>
  <si>
    <t>https://podminky.urs.cz/item/CS_URS_2023_02/712340833</t>
  </si>
  <si>
    <t>712341559</t>
  </si>
  <si>
    <t>Provedení povlakové krytiny střech plochých do 10° pásy přitavením NAIP v plné ploše</t>
  </si>
  <si>
    <t>2002778077</t>
  </si>
  <si>
    <t>https://podminky.urs.cz/item/CS_URS_2023_02/712341559</t>
  </si>
  <si>
    <t>BRM.N2104</t>
  </si>
  <si>
    <t xml:space="preserve">NAIP modifikovaný tl. 4,0 mm, podkladní,  i pro mechanické kotvení, modifikace -15°C</t>
  </si>
  <si>
    <t>-32842987</t>
  </si>
  <si>
    <t>8,58000858000858*1,1655 'Přepočtené koeficientem množství</t>
  </si>
  <si>
    <t>38</t>
  </si>
  <si>
    <t>62853004</t>
  </si>
  <si>
    <t>pás asfaltový natavitelný modifikovaný SBS s vložkou ze skleněné tkaniny a spalitelnou PE fólií nebo jemnozrnným minerálním posypem na horním povrchu tl 4,0mm</t>
  </si>
  <si>
    <t>-88169764</t>
  </si>
  <si>
    <t>13</t>
  </si>
  <si>
    <t>-1298665289</t>
  </si>
  <si>
    <t>https://podminky.urs.cz/item/CS_URS_2023_02/763135101</t>
  </si>
  <si>
    <t>14</t>
  </si>
  <si>
    <t>2041514652</t>
  </si>
  <si>
    <t>1991953680</t>
  </si>
  <si>
    <t>642872835</t>
  </si>
  <si>
    <t>17</t>
  </si>
  <si>
    <t>-1153033797</t>
  </si>
  <si>
    <t>764</t>
  </si>
  <si>
    <t>Konstrukce klempířské</t>
  </si>
  <si>
    <t>26</t>
  </si>
  <si>
    <t>764001114</t>
  </si>
  <si>
    <t>Montáž podkladního plechu rozvinuté šířky do 400 mm</t>
  </si>
  <si>
    <t>1633467008</t>
  </si>
  <si>
    <t>https://podminky.urs.cz/item/CS_URS_2023_02/764001114</t>
  </si>
  <si>
    <t>27</t>
  </si>
  <si>
    <t>19112462</t>
  </si>
  <si>
    <t>plech TiZn „leskle válcovaný“ svitek š 500mm tl 0,7mm</t>
  </si>
  <si>
    <t>-750966246</t>
  </si>
  <si>
    <t>28</t>
  </si>
  <si>
    <t>764204105</t>
  </si>
  <si>
    <t>Montáž oplechování horních ploch zdí a nadezdívek (atik) rozvinuté šířky do 400 mm</t>
  </si>
  <si>
    <t>-1309524786</t>
  </si>
  <si>
    <t>https://podminky.urs.cz/item/CS_URS_2023_02/764204105</t>
  </si>
  <si>
    <t>767</t>
  </si>
  <si>
    <t>Konstrukce zámečnické</t>
  </si>
  <si>
    <t>767.01</t>
  </si>
  <si>
    <t>D+M Světlík 70x70cm, fixní s integrovaným stínění/roletou</t>
  </si>
  <si>
    <t>-314158958</t>
  </si>
  <si>
    <t>https://podminky.urs.cz/item/CS_URS_2023_02/767.01</t>
  </si>
  <si>
    <t>Poznámka k položce:_x000d_
včetně dodávky _x000d_
- podkladních profilů_x000d_
- systémových lišt (ukončení hydroizolace steřchy)</t>
  </si>
  <si>
    <t>767995116</t>
  </si>
  <si>
    <t>Montáž ostatních atypických zámečnických konstrukcí hmotnosti přes 100 do 250 kg</t>
  </si>
  <si>
    <t>-1998225651</t>
  </si>
  <si>
    <t>https://podminky.urs.cz/item/CS_URS_2023_02/767995116</t>
  </si>
  <si>
    <t>13010752</t>
  </si>
  <si>
    <t>ocel profilová jakost S235JR (11 375) průřez IPE 200</t>
  </si>
  <si>
    <t>2778259</t>
  </si>
  <si>
    <t>0,02240*(3,5+2+1+1)</t>
  </si>
  <si>
    <t>41</t>
  </si>
  <si>
    <t>-2114511518</t>
  </si>
  <si>
    <t>03 - Elektroinstalace</t>
  </si>
  <si>
    <t xml:space="preserve">PSV - Práce a dodávky PSV   </t>
  </si>
  <si>
    <t xml:space="preserve">    741 - Elektroinstalace - silnoproud   </t>
  </si>
  <si>
    <t xml:space="preserve">    742 - Elektroinstalace - slaboproud   </t>
  </si>
  <si>
    <t xml:space="preserve">M - Práce a dodávky M   </t>
  </si>
  <si>
    <t xml:space="preserve">    46-M - Zemní práce při extr.mont.pracích   </t>
  </si>
  <si>
    <t xml:space="preserve">    58-M - Revize vyhrazených technických zařízení   </t>
  </si>
  <si>
    <t xml:space="preserve">HZS - Hodinové zúčtovací sazby   </t>
  </si>
  <si>
    <t xml:space="preserve">VRN - Vedlejší rozpočtové náklady   </t>
  </si>
  <si>
    <t xml:space="preserve">    VRN1 - Průzkumné, geodetické a projektové práce   </t>
  </si>
  <si>
    <t xml:space="preserve">Práce a dodávky PSV   </t>
  </si>
  <si>
    <t>741</t>
  </si>
  <si>
    <t xml:space="preserve">Elektroinstalace - silnoproud   </t>
  </si>
  <si>
    <t>741112001</t>
  </si>
  <si>
    <t>Montáž krabice zapuštěná plastová kruhová</t>
  </si>
  <si>
    <t>34571451</t>
  </si>
  <si>
    <t>krabice pod omítku PVC přístrojová kruhová D 70mm hluboká</t>
  </si>
  <si>
    <t>34571457</t>
  </si>
  <si>
    <t>krabice pod omítku PVC odbočná kruhová D 70mm s víčkem</t>
  </si>
  <si>
    <t>741112103</t>
  </si>
  <si>
    <t>Montáž rozvodka zapuštěná plastová čtyřhranná</t>
  </si>
  <si>
    <t>RMAT0010</t>
  </si>
  <si>
    <t>krabice s svorkovnicí MET</t>
  </si>
  <si>
    <t>741120301</t>
  </si>
  <si>
    <t>Montáž vodič Cu izolovaný plný a laněný s PVC pláštěm žíla 0,55-16 mm2 pevně (např. CY, CHAH-V)</t>
  </si>
  <si>
    <t>34141029</t>
  </si>
  <si>
    <t>vodič propojovací flexibilní jádro Cu lanované izolace PVC 450/750V (H07V-K) 1x16mm2</t>
  </si>
  <si>
    <t>34141027</t>
  </si>
  <si>
    <t>vodič propojovací flexibilní jádro Cu lanované izolace PVC 450/750V (H07V-K) 1x6mm2</t>
  </si>
  <si>
    <t>741122015</t>
  </si>
  <si>
    <t>Montáž kabel Cu bez ukončení uložený pod omítku plný kulatý 3x1,5 mm2 (např. CYKY)</t>
  </si>
  <si>
    <t>34111123</t>
  </si>
  <si>
    <t>kabel silový oheň retardující bezhalogenový bez funkční schopnosti při požáru třída reakce na oheň B2cas1d1a1 jádro Cu 0,6/1kV (1-CXKH-R B2) 3x1,5mm2</t>
  </si>
  <si>
    <t>741122016</t>
  </si>
  <si>
    <t>Montáž kabel Cu bez ukončení uložený pod omítku plný kulatý 3x2,5 až 6 mm2 (např. CYKY)</t>
  </si>
  <si>
    <t>34111259</t>
  </si>
  <si>
    <t>kabel silový oheň retardující bezhalogenový bez funkční schopnosti při požáru jádro Cu 0,6/1kV (N2XH) 3x2,5mm2</t>
  </si>
  <si>
    <t>741122031</t>
  </si>
  <si>
    <t>Montáž kabel Cu bez ukončení uložený pod omítku plný kulatý 5x1,5 až 2,5 mm2 (např. CYKY)</t>
  </si>
  <si>
    <t>34111295</t>
  </si>
  <si>
    <t>kabel silový oheň retardující bezhalogenový bez funkční schopnosti při požáru jádro Cu 0,6/1kV (N2XH) 5x1,5mm2</t>
  </si>
  <si>
    <t>34111296</t>
  </si>
  <si>
    <t>kabel silový oheň retardující bezhalogenový bez funkční schopnosti při požáru jádro Cu 0,6/1kV (N2XH) 5x2,5mm2</t>
  </si>
  <si>
    <t>741122601</t>
  </si>
  <si>
    <t>Montáž kabel Cu plný kulatý žíla 2x1,5 až 6 mm2 uložený pevně (např. CYKY)</t>
  </si>
  <si>
    <t>34111254</t>
  </si>
  <si>
    <t>kabel silový oheň retardující bezhalogenový bez funkční schopnosti při požáru jádro Cu 0,6/1kV (N2XH) 2x1,5mm2</t>
  </si>
  <si>
    <t>741130001</t>
  </si>
  <si>
    <t>Ukončení vodič izolovaný do 2,5 mm2 v rozváděči nebo na přístroji</t>
  </si>
  <si>
    <t>741310001</t>
  </si>
  <si>
    <t>Montáž spínač nástěnný 1-jednopólový prostředí normální se zapojením vodičů</t>
  </si>
  <si>
    <t>RMAT0004</t>
  </si>
  <si>
    <t>spínač kompletní řazení 1</t>
  </si>
  <si>
    <t>741310021</t>
  </si>
  <si>
    <t>Montáž přepínač nástěnný 5-sériový prostředí normální se zapojením vodičů</t>
  </si>
  <si>
    <t>42</t>
  </si>
  <si>
    <t>RMAT0005</t>
  </si>
  <si>
    <t>přepínač kompletní řazení 5</t>
  </si>
  <si>
    <t>44</t>
  </si>
  <si>
    <t>741310401</t>
  </si>
  <si>
    <t>Montáž spínač tří/čtyřpólový nástěnný do 16 A prostředí normální se zapojením vodičů</t>
  </si>
  <si>
    <t>RMAT0006</t>
  </si>
  <si>
    <t>spínač třípólový nástěnný</t>
  </si>
  <si>
    <t>741313004</t>
  </si>
  <si>
    <t>Montáž zásuvka (polo)zapuštěná bezšroubové připojení 2x(2P+PE) dvojnásobná šikmá se zapojením vodičů</t>
  </si>
  <si>
    <t>34555242</t>
  </si>
  <si>
    <t>zásuvka zápustná dvojnásobná, šikmá, s clonkami, bezšroubové svorky</t>
  </si>
  <si>
    <t>52</t>
  </si>
  <si>
    <t>741313042</t>
  </si>
  <si>
    <t>Montáž zásuvka (polo)zapuštěná šroubové připojení 2P+PE dvojí zapojení - průběžná se zapojením vodičů</t>
  </si>
  <si>
    <t>34555204</t>
  </si>
  <si>
    <t>zásuvka zápustná jednonásobná, s optickou přepěťovou ochranou, šroubové svorky</t>
  </si>
  <si>
    <t>29</t>
  </si>
  <si>
    <t>34555240</t>
  </si>
  <si>
    <t>přístroj zásuvky zápustné jednonásobné, krytka s clonkami, šroubové svorky</t>
  </si>
  <si>
    <t>34539062</t>
  </si>
  <si>
    <t>rámeček čtyřnásobný</t>
  </si>
  <si>
    <t>31</t>
  </si>
  <si>
    <t>34539063</t>
  </si>
  <si>
    <t>rámeček pětinásobný</t>
  </si>
  <si>
    <t>34539059</t>
  </si>
  <si>
    <t>rámeček jednonásobný</t>
  </si>
  <si>
    <t>741320101</t>
  </si>
  <si>
    <t>Montáž jističů jednopólových nn do 25 A bez krytu se zapojením vodičů</t>
  </si>
  <si>
    <t>Poznámka k položce:_x000d_
VZT</t>
  </si>
  <si>
    <t>35822124</t>
  </si>
  <si>
    <t>jistič 1-pólový 16 A vypínací charakteristika C vypínací schopnost 10 kA</t>
  </si>
  <si>
    <t>741321001</t>
  </si>
  <si>
    <t>Montáž proudových chráničů dvoupólových nn do 25 A bez krytu se zapojením vodičů</t>
  </si>
  <si>
    <t>RMAT0001</t>
  </si>
  <si>
    <t>proudový chránič kombinovaný B10/2/0,03</t>
  </si>
  <si>
    <t>37</t>
  </si>
  <si>
    <t>RMAT0002</t>
  </si>
  <si>
    <t>proudový chránič kombinovaný B16/2/0,03</t>
  </si>
  <si>
    <t>741321031</t>
  </si>
  <si>
    <t>Montáž proudových chráničů čtyřpólových nn do 25 A bez krytu se zapojením vodičů</t>
  </si>
  <si>
    <t>RMAT0003</t>
  </si>
  <si>
    <t>proudový chránič kombinovaný B16/4/0,03</t>
  </si>
  <si>
    <t>741372021</t>
  </si>
  <si>
    <t>Montáž svítidlo LED interiérové přisazené nástěnné hranaté nebo kruhové do 0,09 m2 se zapojením vodičů</t>
  </si>
  <si>
    <t>RMAT0011</t>
  </si>
  <si>
    <t>Svítidlo nástěnné přisazené NO s vl.zdrojem</t>
  </si>
  <si>
    <t>741372022</t>
  </si>
  <si>
    <t>Montáž svítidlo LED interiérové přisazené nástěnné hranaté nebo kruhové přes 0,09 do 0,36 m2 se zapojením vodičů</t>
  </si>
  <si>
    <t>43</t>
  </si>
  <si>
    <t>RMAT0008</t>
  </si>
  <si>
    <t xml:space="preserve">Svítidlo stropní přisazené  hranaté typ A</t>
  </si>
  <si>
    <t>86</t>
  </si>
  <si>
    <t>RMAT0009</t>
  </si>
  <si>
    <t xml:space="preserve">Svítidlo stropní přisazené  hranaté typ B</t>
  </si>
  <si>
    <t>998741201</t>
  </si>
  <si>
    <t>Přesun hmot procentní pro silnoproud v objektech v do 6 m</t>
  </si>
  <si>
    <t>%</t>
  </si>
  <si>
    <t>742</t>
  </si>
  <si>
    <t xml:space="preserve">Elektroinstalace - slaboproud   </t>
  </si>
  <si>
    <t>742110002</t>
  </si>
  <si>
    <t>Montáž trubek pro slaboproud plastových ohebných uložených pod omítku</t>
  </si>
  <si>
    <t>34571050</t>
  </si>
  <si>
    <t>trubka elektroinstalační ohebná EN 500 86-1141 (chránička) D 16/21,2mm</t>
  </si>
  <si>
    <t>742124003</t>
  </si>
  <si>
    <t>Montáž kabelů datových FTP, UTP, STP pro vnitřní rozvody pevně</t>
  </si>
  <si>
    <t>34121325</t>
  </si>
  <si>
    <t>kabel datový bezhalogenový celkově stíněný Al fólií jádro Cu plné (F/UTP) kategorie 6 LSZH</t>
  </si>
  <si>
    <t>NWG.0069320.URS</t>
  </si>
  <si>
    <t>Kabel F/UTP, Cat6, LSZH,</t>
  </si>
  <si>
    <t>742124005</t>
  </si>
  <si>
    <t>Montáž kabelů datových FTP, UTP, STP ukončení kabelu konektorem</t>
  </si>
  <si>
    <t>37459020</t>
  </si>
  <si>
    <t>konektor na drát/lanko s vložkou RJ45 UTP Cat6 nestíněný</t>
  </si>
  <si>
    <t>742124007</t>
  </si>
  <si>
    <t>Montáž kabelů datových FTP, UTP, STP ukončení kabelu na svorkovnici</t>
  </si>
  <si>
    <t>742330044</t>
  </si>
  <si>
    <t>Montáž datové zásuvky 1 až 6 pozic</t>
  </si>
  <si>
    <t>37451150</t>
  </si>
  <si>
    <t>zásuvka s rámečkem úhlová se záclonkou (neosazená) pro 1 keystone</t>
  </si>
  <si>
    <t>742330051</t>
  </si>
  <si>
    <t>Popis portu datové zásuvky</t>
  </si>
  <si>
    <t>742330101</t>
  </si>
  <si>
    <t>Měření metalického segmentu s vyhotovením protokolu</t>
  </si>
  <si>
    <t>998742201</t>
  </si>
  <si>
    <t>Přesun hmot procentní pro slaboproud v objektech v do 6 m</t>
  </si>
  <si>
    <t>116</t>
  </si>
  <si>
    <t xml:space="preserve">Práce a dodávky M   </t>
  </si>
  <si>
    <t>46-M</t>
  </si>
  <si>
    <t xml:space="preserve">Zemní práce při extr.mont.pracích   </t>
  </si>
  <si>
    <t>59</t>
  </si>
  <si>
    <t>468094112</t>
  </si>
  <si>
    <t>Vyvrtání otvorů pro elektroinstalační krabice ve stěnách z cihel hloubky přes 6 do 9 cm</t>
  </si>
  <si>
    <t>118</t>
  </si>
  <si>
    <t>468101411</t>
  </si>
  <si>
    <t>Vysekání rýh pro montáž trubek a kabelů v cihelných zdech hl do 3 cm a š do 3 cm</t>
  </si>
  <si>
    <t>120</t>
  </si>
  <si>
    <t>468101412</t>
  </si>
  <si>
    <t>Vysekání rýh pro montáž trubek a kabelů v cihelných zdech hl do 3 cm a š přes 3 do 5 cm</t>
  </si>
  <si>
    <t>122</t>
  </si>
  <si>
    <t>469971111</t>
  </si>
  <si>
    <t>Svislá doprava suti a vybouraných hmot při elektromontážích za první podlaží</t>
  </si>
  <si>
    <t>124</t>
  </si>
  <si>
    <t>469971121</t>
  </si>
  <si>
    <t>Příplatek ke svislé dopravě suti a vybouraných hmot při elektromontážích za každé další podlaží</t>
  </si>
  <si>
    <t>126</t>
  </si>
  <si>
    <t>469972121</t>
  </si>
  <si>
    <t>Příplatek k odvozu suti a vybouraných hmot při elektromontážích za každý další 1 km</t>
  </si>
  <si>
    <t>128</t>
  </si>
  <si>
    <t>58-M</t>
  </si>
  <si>
    <t xml:space="preserve">Revize vyhrazených technických zařízení   </t>
  </si>
  <si>
    <t>580103002</t>
  </si>
  <si>
    <t>Kontrola stavu elektrického okruhu přes 5 do 10 vývodů v prostoru bezpečném</t>
  </si>
  <si>
    <t>okruh</t>
  </si>
  <si>
    <t>130</t>
  </si>
  <si>
    <t>580106009</t>
  </si>
  <si>
    <t>Měření impedance ochranné smyčky na rozvodném zařízení, spotřebičích nebo přístrojích</t>
  </si>
  <si>
    <t>měření</t>
  </si>
  <si>
    <t>132</t>
  </si>
  <si>
    <t>580106011</t>
  </si>
  <si>
    <t>Měření celkového nebo ochranného vodiče</t>
  </si>
  <si>
    <t>134</t>
  </si>
  <si>
    <t>580106013</t>
  </si>
  <si>
    <t>Měření, zkoušení a prověření ochrany chráničem napěťovým nebo proudovým</t>
  </si>
  <si>
    <t>136</t>
  </si>
  <si>
    <t>580106017</t>
  </si>
  <si>
    <t>Kontrola sledu fází</t>
  </si>
  <si>
    <t>138</t>
  </si>
  <si>
    <t>580107004</t>
  </si>
  <si>
    <t>Demontáž a zpětná montáž krytu rozvaděče nebo rozvodnice</t>
  </si>
  <si>
    <t>140</t>
  </si>
  <si>
    <t xml:space="preserve">Hodinové zúčtovací sazby   </t>
  </si>
  <si>
    <t>HZS2231</t>
  </si>
  <si>
    <t>Hodinová zúčtovací sazba elektrikář</t>
  </si>
  <si>
    <t>262144</t>
  </si>
  <si>
    <t>142</t>
  </si>
  <si>
    <t>Poznámka k položce:_x000d_
Demontáž a odpojení starých rozvodů</t>
  </si>
  <si>
    <t xml:space="preserve">Vedlejší rozpočtové náklady   </t>
  </si>
  <si>
    <t>VRN1</t>
  </si>
  <si>
    <t xml:space="preserve">Průzkumné, geodetické a projektové práce   </t>
  </si>
  <si>
    <t>013254000</t>
  </si>
  <si>
    <t>Dokumentace skutečného provedení stavby</t>
  </si>
  <si>
    <t>…</t>
  </si>
  <si>
    <t>144</t>
  </si>
  <si>
    <t>04 - VZT</t>
  </si>
  <si>
    <t>D1 - Zařízení č.1 – větrání recepce a chodby</t>
  </si>
  <si>
    <t>D2 - Zařízení č.2 – CHL/KLM ordinace a chodby</t>
  </si>
  <si>
    <t>D3 - Demontáže</t>
  </si>
  <si>
    <t xml:space="preserve">D4 - Společné položky </t>
  </si>
  <si>
    <t>D1</t>
  </si>
  <si>
    <t>Zařízení č.1 – větrání recepce a chodby</t>
  </si>
  <si>
    <t>Pol1</t>
  </si>
  <si>
    <t>Kompaktní, podstropní větrací jednotka s rotačním výměníkem (teplotní účinnost 84 % dle EN308, vlhkostní účinnost 82 %), vzduchovým výkonem Vp= 250 m3/h při dPext= 200 Pa, Vo= 250 m3/h při dPext= 200 Pa. Třída filtrace čerstvého vzduchu F7, odtahového vzduchu M5. Radiální ventilátory s EC motory. Integrovaný elektrický ohřívač o výkonu 1,0 kW. Dvouplášťové provedení z ocelového pozinkovaného plechu. Tloušťka izolace z minerální vlny 30 mm. Jednotka vč. autonomní MaR s ovládáním přes ovládací panel, digitální a analogové vstupy, Modbus RS485. Orientační rozměry 352x631x1146mm(vxšxd), m=56kg. Připojení 4x d= 125 mm. Pmax = 1162 W U=1x230V/50Hz (zásuvka). Certifikace EUROVENT. Požadované výkonové a provozní parametry zařízení v pracovním bodě viz. technická zprava, výkresová část.</t>
  </si>
  <si>
    <t>ks</t>
  </si>
  <si>
    <t>-980324695</t>
  </si>
  <si>
    <t>Pol2</t>
  </si>
  <si>
    <t>Uzavírací klapka se servopohonem, d = 125 mm</t>
  </si>
  <si>
    <t>-151724342</t>
  </si>
  <si>
    <t>Pol3</t>
  </si>
  <si>
    <t>Spínací modul</t>
  </si>
  <si>
    <t>-1602525994</t>
  </si>
  <si>
    <t>Pol4</t>
  </si>
  <si>
    <t>Hlásič kouře, včetně kabeláže (čidlo detekce kouře/zplodin z hoření)</t>
  </si>
  <si>
    <t>-706997290</t>
  </si>
  <si>
    <t>Pol5</t>
  </si>
  <si>
    <t>patice pro hlásič kouře</t>
  </si>
  <si>
    <t>59817853</t>
  </si>
  <si>
    <t>Pol6</t>
  </si>
  <si>
    <t>adaptér pro hlásič kouře</t>
  </si>
  <si>
    <t>-1044405926</t>
  </si>
  <si>
    <t>Pol7</t>
  </si>
  <si>
    <t>Ovládací panel (dotykový), bílý</t>
  </si>
  <si>
    <t>-332584467</t>
  </si>
  <si>
    <t>Pol10</t>
  </si>
  <si>
    <t>Protidešťová žaluzie se sítem proti hmyzu, pozink do potrubí o rozměrech d= 200 mm. Sef= 0,02 m2, dP= 30 Pa při V= 250 m3/h. RAL dle požadavku investora.</t>
  </si>
  <si>
    <t>2062193818</t>
  </si>
  <si>
    <t>Pol11</t>
  </si>
  <si>
    <t>Talířový/čtyřhranný ventil odvodní, designový, d= 125 mm vč. montážního kroužku a regulačním mechanismem. Materiál plast. RAL, tvar konzultovat před realizací s investorem.</t>
  </si>
  <si>
    <t>1205277554</t>
  </si>
  <si>
    <t>Pol12</t>
  </si>
  <si>
    <t>Talířový/čtyřhranný ventil přívodní, designový, d= 125 mm vč. montážního kroužku a regulačním mechanismem. Materiál plast. RAL, tvar konzultovat před realizací s investorem.</t>
  </si>
  <si>
    <t>-216067263</t>
  </si>
  <si>
    <t>Poznámka k položce:_x000d_
Spirálně vinutá roura - Spiro potrubí a tvarovky vč. těsnění v třídě těsnosti C-D.</t>
  </si>
  <si>
    <t>Pol13</t>
  </si>
  <si>
    <t>Spiro potrubí pozinkované ᴓ 200 mm, vč. 50 % tvarovek</t>
  </si>
  <si>
    <t>bm</t>
  </si>
  <si>
    <t>1329868556</t>
  </si>
  <si>
    <t>Pol14</t>
  </si>
  <si>
    <t>Spiro potrubí pozinkované ᴓ 150 mm, vč. 30 % tvarovek</t>
  </si>
  <si>
    <t>-521869329</t>
  </si>
  <si>
    <t>Pol15</t>
  </si>
  <si>
    <t>Spiro potrubí pozinkované ᴓ 125 mm, vč. 30 % tvarovek</t>
  </si>
  <si>
    <t>-1283829472</t>
  </si>
  <si>
    <t>Pol16</t>
  </si>
  <si>
    <t>Spiro potrubí pozinkované ᴓ 100 mm, vč. 30 % tvarovek</t>
  </si>
  <si>
    <t>-759655328</t>
  </si>
  <si>
    <t>Pol17</t>
  </si>
  <si>
    <t>Ohebná Al hadice s hlukovou izolací tl. 25 mm, ᴓ 125 mm</t>
  </si>
  <si>
    <t>614514036</t>
  </si>
  <si>
    <t>Pol18</t>
  </si>
  <si>
    <t>Tepelná izolace (kamenná vlna) s Al polepem, tloušťky 40 mm. Orientační hodnota součinitel tepelné vodivosti 0,04 W/m*K, objemová hmotnost min. 40 kg/m3, třída reakce na oheň A2-s1. Včetně izolační pásky.</t>
  </si>
  <si>
    <t>1618201433</t>
  </si>
  <si>
    <t>Pol19</t>
  </si>
  <si>
    <t>Spojovací/těsnící, montážní, závěsný a podpěrný materiál</t>
  </si>
  <si>
    <t>1836362875</t>
  </si>
  <si>
    <t>Pol20</t>
  </si>
  <si>
    <t>Štítky pro označení směru proudění</t>
  </si>
  <si>
    <t>1219068287</t>
  </si>
  <si>
    <t>Pol8</t>
  </si>
  <si>
    <t>Prokabelování mezi VZT jednotkou, servopohony, čidly, rozvaděčem.</t>
  </si>
  <si>
    <t>kpl</t>
  </si>
  <si>
    <t>-1015676374</t>
  </si>
  <si>
    <t>Pol9</t>
  </si>
  <si>
    <t>Tlumič hluku kruhový, ohebný, izolovaný izolací ze skelných vláken tl. 50 mm. Vnější plášť laminovaný hliník. Délky 1000mm, připojení d= 160 mm.</t>
  </si>
  <si>
    <t>1744365601</t>
  </si>
  <si>
    <t>D2</t>
  </si>
  <si>
    <t>Zařízení č.2 – CHL/KLM ordinace a chodby</t>
  </si>
  <si>
    <t>Pol21</t>
  </si>
  <si>
    <t>Venkovní kondenzační jednotka multi-split systému Qch=7,13kW, Qt=9,38kW. P=1,45kW,U=1x230VAC/50Hz. Orientační rozměry 734x958x340mm (vxšxh), m=62kg. Chladivo R32. Lw = 61 dB(A).</t>
  </si>
  <si>
    <t>-656950733</t>
  </si>
  <si>
    <t>Pol22</t>
  </si>
  <si>
    <t>Vnitřní nástěnná jednotka multi-split systému Qch= 3,5 kW. Napájeno z venkovní jednotky. Včetně filtru na sání, směrování proudu vzduchu, infra ovladače. Orientační rozměry 295x778x272mm(vxšxh), m=10kg.</t>
  </si>
  <si>
    <t>-1011061241</t>
  </si>
  <si>
    <t>Pol23</t>
  </si>
  <si>
    <t>Chladivo R32 + doplnění do systému</t>
  </si>
  <si>
    <t>214556880</t>
  </si>
  <si>
    <t>Pol24</t>
  </si>
  <si>
    <t>Vakuování + tlaková zkouška dusíkem</t>
  </si>
  <si>
    <t>-1991118477</t>
  </si>
  <si>
    <t>Pol25</t>
  </si>
  <si>
    <t>Předizolované chladivové Cu potrubí ᴓ 9,5/6,4, vč. přechodek, komunikační a napájecí kabeláže (vnitřní-venkovní jednotka). Tl. izolace min. 9mm, tl. stěny potrubí min. 0,8mm. V exteriéru s Al polepem.</t>
  </si>
  <si>
    <t>-805680604</t>
  </si>
  <si>
    <t>Pol26</t>
  </si>
  <si>
    <t>Tepelná izolace na bázi syntetického kaučuku tloušťky 13 mm. Samolepící. Orientační hodnota součinitel tepelné vodivosti 0,035 W/m*K.</t>
  </si>
  <si>
    <t>757976608</t>
  </si>
  <si>
    <t>Pol27</t>
  </si>
  <si>
    <t>Sada nástěnných konzolí. Konzoly se základním nátěrem a práškovou barvou. Celková únosnost pro váhu kondenzační jednotky. Na stěnu s izolací tl. 150 mm.</t>
  </si>
  <si>
    <t>808756889</t>
  </si>
  <si>
    <t>Pol28</t>
  </si>
  <si>
    <t>-194295174</t>
  </si>
  <si>
    <t>D3</t>
  </si>
  <si>
    <t>Demontáže</t>
  </si>
  <si>
    <t>-1619259756</t>
  </si>
  <si>
    <t>Pol29</t>
  </si>
  <si>
    <t>Demontáž a likvidace nástěnného ventilátoru</t>
  </si>
  <si>
    <t>1163001181</t>
  </si>
  <si>
    <t>Poznámka k položce:_x000d_
v recepci</t>
  </si>
  <si>
    <t>Pol30</t>
  </si>
  <si>
    <t>Demontáž stávající venkovní kondenzační jednotky split systému. Orientační hmotnost m=90kg.</t>
  </si>
  <si>
    <t>1154640714</t>
  </si>
  <si>
    <t>Poznámka k položce:_x000d_
na fasádě</t>
  </si>
  <si>
    <t>Pol31</t>
  </si>
  <si>
    <t>Demontáž vnitřní nástěnné jednotky split systému.</t>
  </si>
  <si>
    <t>651903501</t>
  </si>
  <si>
    <t>Poznámka k položce:_x000d_
v ordinaci</t>
  </si>
  <si>
    <t>Pol32</t>
  </si>
  <si>
    <t>Demontáž, likvidace stávajícího chladivového Cu potrubí, vč. přechodek, komunikační a napájecí kabeláže.</t>
  </si>
  <si>
    <t>1658439493</t>
  </si>
  <si>
    <t>Pol33</t>
  </si>
  <si>
    <t>Odsátí a uskladnění stávajícího chladiva R410a . cca 3 kg.</t>
  </si>
  <si>
    <t>-756098984</t>
  </si>
  <si>
    <t>Pol34</t>
  </si>
  <si>
    <t>Vnitrostaveništní doprava demontovaného materiálu (ručně)</t>
  </si>
  <si>
    <t>-1014547172</t>
  </si>
  <si>
    <t>Pol35</t>
  </si>
  <si>
    <t>Odvoz demontovaného materiálu z meziskládky na skládku, s naložením a se složením</t>
  </si>
  <si>
    <t>1765692068</t>
  </si>
  <si>
    <t>Pol36</t>
  </si>
  <si>
    <t>Poplatek za uložení na skládce (skládkovné)</t>
  </si>
  <si>
    <t>-828958641</t>
  </si>
  <si>
    <t>D4</t>
  </si>
  <si>
    <t xml:space="preserve">Společné položky </t>
  </si>
  <si>
    <t>Pol37</t>
  </si>
  <si>
    <t>Zakrytí podlah fólií přilepenou lepící páskou</t>
  </si>
  <si>
    <t>-1412175993</t>
  </si>
  <si>
    <t>Pol38</t>
  </si>
  <si>
    <t>Fólie pro malířské potřeby zakrývací tl 7µ 4x5m</t>
  </si>
  <si>
    <t>1852664160</t>
  </si>
  <si>
    <t>Pol39</t>
  </si>
  <si>
    <t>Doprava</t>
  </si>
  <si>
    <t>1511521290</t>
  </si>
  <si>
    <t>Pol40</t>
  </si>
  <si>
    <t>Vnitrostaveništní přesun hmot (horizontální+vertikální)</t>
  </si>
  <si>
    <t>-1007884252</t>
  </si>
  <si>
    <t>Pol41</t>
  </si>
  <si>
    <t>Lešení do výšky 4 m</t>
  </si>
  <si>
    <t>-1194771606</t>
  </si>
  <si>
    <t>Pol42</t>
  </si>
  <si>
    <t>Vysokozdvižná plošina (do výšky 5 m)</t>
  </si>
  <si>
    <t>-182331336</t>
  </si>
  <si>
    <t>Pol43</t>
  </si>
  <si>
    <t>Výškové práce</t>
  </si>
  <si>
    <t>1629992106</t>
  </si>
  <si>
    <t>Pol44</t>
  </si>
  <si>
    <t>Uvedení do provozu, zkouška zařízení, zaškolení obsluhy, vystavení předávacího protokolu</t>
  </si>
  <si>
    <t>-1632369762</t>
  </si>
  <si>
    <t>Pol45</t>
  </si>
  <si>
    <t>Vypracování a předání provozního řádu</t>
  </si>
  <si>
    <t>1971624578</t>
  </si>
  <si>
    <t>Pol46</t>
  </si>
  <si>
    <t>Zaregulování systému</t>
  </si>
  <si>
    <t>609792962</t>
  </si>
  <si>
    <t>Pol47</t>
  </si>
  <si>
    <t>Technická a koordinační činnost na stavbě</t>
  </si>
  <si>
    <t>1228461274</t>
  </si>
  <si>
    <t>Pol48</t>
  </si>
  <si>
    <t>Vedlejší rozpočtové náklady (Drobné náklady spojené s neočekávanými kolizemi, do 0,32 % z celkové ceny materiálu)</t>
  </si>
  <si>
    <t>-1885733998</t>
  </si>
  <si>
    <t>Pol49</t>
  </si>
  <si>
    <t>Dílenské/výrobní dokumentace zhotovitele</t>
  </si>
  <si>
    <t>-300822993</t>
  </si>
  <si>
    <t>Pol50</t>
  </si>
  <si>
    <t>Projektová dokumentace skutečného stavu</t>
  </si>
  <si>
    <t>-1891137637</t>
  </si>
  <si>
    <t>Poznámka k položce:_x000d_
Všechny uvedené položky jsou uvedeny včetně montážních prací a ostatních nezbytných úkonu spojených s instalací systému</t>
  </si>
  <si>
    <t>05 - ZTI</t>
  </si>
  <si>
    <t xml:space="preserve">    721 - Zdravotechnika - vnitřní kanalizace</t>
  </si>
  <si>
    <t xml:space="preserve">    722 - Zdravotechnika - vnitřní vodovod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</si>
  <si>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</si>
  <si>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</si>
  <si>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</si>
  <si>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721</t>
  </si>
  <si>
    <t>Zdravotechnika - vnitřní kanalizace</t>
  </si>
  <si>
    <t>721174042</t>
  </si>
  <si>
    <t>Potrubí z trub polypropylenových připojovací DN 40</t>
  </si>
  <si>
    <t>-2022961513</t>
  </si>
  <si>
    <t>https://podminky.urs.cz/item/CS_URS_2023_02/721174042</t>
  </si>
  <si>
    <t>721174043</t>
  </si>
  <si>
    <t>Potrubí z trub polypropylenových připojovací DN 50</t>
  </si>
  <si>
    <t>1838200582</t>
  </si>
  <si>
    <t>721174044</t>
  </si>
  <si>
    <t>Potrubí z trub polypropylenových připojovací DN 75</t>
  </si>
  <si>
    <t>-2044486200</t>
  </si>
  <si>
    <t>https://podminky.urs.cz/item/CS_URS_2023_02/721174044</t>
  </si>
  <si>
    <t>741110512</t>
  </si>
  <si>
    <t>Montáž lišt a kanálků elektroinstalačních se spojkami, ohyby a rohy a s nasunutím do krabic vkládacích s víčkem, šířky do přes 60 do 120 mm</t>
  </si>
  <si>
    <t>908364098</t>
  </si>
  <si>
    <t>https://podminky.urs.cz/item/CS_URS_2023_02/741110512</t>
  </si>
  <si>
    <t>34573013</t>
  </si>
  <si>
    <t>kanál parapetní bezhalogenový dutý 90x55mm</t>
  </si>
  <si>
    <t>936257170</t>
  </si>
  <si>
    <t>3,80952380952381*1,05 'Přepočtené koeficientem množství</t>
  </si>
  <si>
    <t>721290822</t>
  </si>
  <si>
    <t>Vnitrostaveništní přemístění vybouraných (demontovaných) hmot vnitřní kanalizace vodorovně do 100 m v objektech výšky přes 6 do 12 m</t>
  </si>
  <si>
    <t>41607033</t>
  </si>
  <si>
    <t>998721102</t>
  </si>
  <si>
    <t>Přesun hmot pro vnitřní kanalizace stanovený z hmotnosti přesunovaného materiálu vodorovná dopravní vzdálenost do 50 m v objektech výšky přes 6 do 12 m</t>
  </si>
  <si>
    <t>-1788234797</t>
  </si>
  <si>
    <t>722</t>
  </si>
  <si>
    <t>Zdravotechnika - vnitřní vodovod</t>
  </si>
  <si>
    <t>722170801</t>
  </si>
  <si>
    <t>Demontáž rozvodů vody z plastů do Ø 25 mm</t>
  </si>
  <si>
    <t>1069212125</t>
  </si>
  <si>
    <t>722174022</t>
  </si>
  <si>
    <t>Potrubí z plastových trubek z polypropylenu PPR svařovaných polyfúzně PN 20 (SDR 6) D 20 x 3,4, vč. tvarovek, ucpávek</t>
  </si>
  <si>
    <t>1666302073</t>
  </si>
  <si>
    <t>722174024</t>
  </si>
  <si>
    <t>Potrubí z plastových trubek z polypropylenu PPR svařovaných polyfúzně PN 20 (SDR 6) D 32 x 5,4</t>
  </si>
  <si>
    <t>-689224617</t>
  </si>
  <si>
    <t>https://podminky.urs.cz/item/CS_URS_2023_02/722174024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</si>
  <si>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</si>
  <si>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</si>
  <si>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2097793484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</si>
  <si>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</si>
  <si>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</si>
  <si>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343632991</t>
  </si>
  <si>
    <t>722231142</t>
  </si>
  <si>
    <t>Ventil závitový pojistný rohový G 3/4(8)"</t>
  </si>
  <si>
    <t>1078699872</t>
  </si>
  <si>
    <t>https://podminky.urs.cz/item/CS_URS_2023_02/722231142</t>
  </si>
  <si>
    <t>722290822</t>
  </si>
  <si>
    <t>Vnitrostaveništní přemístění vybouraných (demontovaných) hmot vnitřní vodovod vodorovně do 100 m v objektech výšky přes 6 do 12 m</t>
  </si>
  <si>
    <t>-905988917</t>
  </si>
  <si>
    <t>998722102</t>
  </si>
  <si>
    <t>Přesun hmot pro vnitřní vodovod stanovený z hmotnosti přesunovaného materiálu vodorovná dopravní vzdálenost do 50 m v objektech výšky přes 6 do 12 m</t>
  </si>
  <si>
    <t>-1346771338</t>
  </si>
  <si>
    <t>63465122</t>
  </si>
  <si>
    <t xml:space="preserve">zrcadlo 400x600mm, čiré tl 3mm </t>
  </si>
  <si>
    <t>-5708557</t>
  </si>
  <si>
    <t>55431086</t>
  </si>
  <si>
    <t>zásobník papírových ručníků skládaných komaxit bílý</t>
  </si>
  <si>
    <t>1337741540</t>
  </si>
  <si>
    <t>725211641</t>
  </si>
  <si>
    <t>Umyvadla keramická bílá bez výtokových armatur připevněná na stěnu šrouby do nábytku, šířka umyvadla 600 mm</t>
  </si>
  <si>
    <t>-1538087680</t>
  </si>
  <si>
    <t>https://podminky.urs.cz/item/CS_URS_2023_02/725211641</t>
  </si>
  <si>
    <t>725311121</t>
  </si>
  <si>
    <t>Dřezy bez výtokových armatur jednoduché se zápachovou uzávěrkou nerezové s odkapávací plochou 560x480 mm a miskou</t>
  </si>
  <si>
    <t>-1758901818</t>
  </si>
  <si>
    <t>725590812</t>
  </si>
  <si>
    <t>Vnitrostaveništní přemístění vybouraných (demontovaných) hmot zařizovacích předmětů vodorovně do 100 m v objektech výšky přes 6 do 12 m</t>
  </si>
  <si>
    <t>621767149</t>
  </si>
  <si>
    <t>725813111</t>
  </si>
  <si>
    <t>Ventily rohové vč. připojovací trubičky nebo flexi hadičky G 1/2"</t>
  </si>
  <si>
    <t>-2087058763</t>
  </si>
  <si>
    <t>725821329</t>
  </si>
  <si>
    <t>Baterie dřezové stojánkové pákové s otáčivým ústím a délkou ramínka s vytahovací sprškou</t>
  </si>
  <si>
    <t>-1056329464</t>
  </si>
  <si>
    <t>725822613</t>
  </si>
  <si>
    <t>Baterie umyvadlové stojánkové pákové s výpustí</t>
  </si>
  <si>
    <t>-985145718</t>
  </si>
  <si>
    <t>https://podminky.urs.cz/item/CS_URS_2023_02/725822613</t>
  </si>
  <si>
    <t>725860811</t>
  </si>
  <si>
    <t>Demontáž zápachových uzávěrek pro zařizovací předměty jednoduchých</t>
  </si>
  <si>
    <t>765519024</t>
  </si>
  <si>
    <t>725861102</t>
  </si>
  <si>
    <t>Zápachové uzávěrky zařizovacích předmětů pro umyvadla DN 40</t>
  </si>
  <si>
    <t>596241921</t>
  </si>
  <si>
    <t>725862113</t>
  </si>
  <si>
    <t>Zápachové uzávěrky zařizovacích předmětů pro dřezy s přípojkou pro pračku nebo myčku DN 40/50</t>
  </si>
  <si>
    <t>701948328</t>
  </si>
  <si>
    <t>78149102R</t>
  </si>
  <si>
    <t>Montáž vybavení sociálního zázemí</t>
  </si>
  <si>
    <t>celek</t>
  </si>
  <si>
    <t>-758881586</t>
  </si>
  <si>
    <t>998725102</t>
  </si>
  <si>
    <t>Přesun hmot pro zařizovací předměty stanovený z hmotnosti přesunovaného materiálu vodorovná dopravní vzdálenost do 50 m v objektech výšky přes 6 do 12 m</t>
  </si>
  <si>
    <t>821003932</t>
  </si>
  <si>
    <t>733</t>
  </si>
  <si>
    <t>Ústřední vytápění - rozvodné potrubí</t>
  </si>
  <si>
    <t>733110803</t>
  </si>
  <si>
    <t>Demontáž potrubí z trubek ocelových závitových DN do 15</t>
  </si>
  <si>
    <t>1764487248</t>
  </si>
  <si>
    <t>733222302</t>
  </si>
  <si>
    <t>Potrubí z trubek měděných polotvrdých spojovaných lisováním PN 16, T= +110°C Ø 15/1</t>
  </si>
  <si>
    <t>-295631247</t>
  </si>
  <si>
    <t>https://podminky.urs.cz/item/CS_URS_2023_02/733222302</t>
  </si>
  <si>
    <t>733222303</t>
  </si>
  <si>
    <t>Potrubí z trubek měděných polotvrdých spojovaných lisováním PN 16, T= +110°C Ø 18/1</t>
  </si>
  <si>
    <t>408681608</t>
  </si>
  <si>
    <t>https://podminky.urs.cz/item/CS_URS_2023_02/733222303</t>
  </si>
  <si>
    <t>733222304</t>
  </si>
  <si>
    <t>Potrubí z trubek měděných polotvrdých spojovaných lisováním PN 16, T= +110°C Ø 22/1,5</t>
  </si>
  <si>
    <t>1264101863</t>
  </si>
  <si>
    <t>https://podminky.urs.cz/item/CS_URS_2023_02/733222304</t>
  </si>
  <si>
    <t>Poznámka k položce:_x000d_
vč. tvarovek</t>
  </si>
  <si>
    <t>733291101</t>
  </si>
  <si>
    <t>Zkoušky těsnosti potrubí z trubek měděných Ø do 35/1,5</t>
  </si>
  <si>
    <t>16065442</t>
  </si>
  <si>
    <t>28654304</t>
  </si>
  <si>
    <t>přechodka PPR s vnitřním kovovým závitem D 16x1/2"</t>
  </si>
  <si>
    <t>-1879422405</t>
  </si>
  <si>
    <t>733293902</t>
  </si>
  <si>
    <t>Opravy rozvodů potrubí z trubek měděných vsazení odbočky na stávající potrubí o rozměrech Ø 15/1</t>
  </si>
  <si>
    <t>-1250126345</t>
  </si>
  <si>
    <t>55121206</t>
  </si>
  <si>
    <t>ventil rohový s víčkem pro adaptér na měď nebo UH 3/8"x16</t>
  </si>
  <si>
    <t>863463205</t>
  </si>
  <si>
    <t>34571351</t>
  </si>
  <si>
    <t>trubka elektroinstalační ohebná dvouplášťová korugovaná (chránička) D 41/50mm, HDPE+LDPE</t>
  </si>
  <si>
    <t>-1725677123</t>
  </si>
  <si>
    <t>998733102</t>
  </si>
  <si>
    <t>Přesun hmot pro rozvody potrubí stanovený z hmotnosti přesunovaného materiálu vodorovná dopravní vzdálenost do 50 m v objektech výšky přes 6 do 12 m</t>
  </si>
  <si>
    <t>-1156858471</t>
  </si>
  <si>
    <t>734</t>
  </si>
  <si>
    <t>Ústřední vytápění - armatury</t>
  </si>
  <si>
    <t>734200812</t>
  </si>
  <si>
    <t>Demontáž armatur závitových s jedním závitem přes 1/2 do G 1</t>
  </si>
  <si>
    <t>704073207</t>
  </si>
  <si>
    <t>734209105</t>
  </si>
  <si>
    <t>Montáž závitových armatur s 1 závitem G 1 (DN 25)</t>
  </si>
  <si>
    <t>-933494140</t>
  </si>
  <si>
    <t>6000052360M</t>
  </si>
  <si>
    <t>Termostatická hlavice bílá s ochranou proti odcizení</t>
  </si>
  <si>
    <t>-2058843820</t>
  </si>
  <si>
    <t>6000052235</t>
  </si>
  <si>
    <t>Ventil termostatický 1/2" přímý s automatickým omezením průtoku</t>
  </si>
  <si>
    <t>-396675019</t>
  </si>
  <si>
    <t>734209113</t>
  </si>
  <si>
    <t>Montáž závitových armatur se 2 závity G 1/2 (DN 15)</t>
  </si>
  <si>
    <t>-1663392421</t>
  </si>
  <si>
    <t>734261717</t>
  </si>
  <si>
    <t>Šroubení regulační radiátorové přímé s vypouštěním G 1/2</t>
  </si>
  <si>
    <t>-1639114537</t>
  </si>
  <si>
    <t>734292714</t>
  </si>
  <si>
    <t>Ostatní armatury kulové kohouty PN 42 do 185°C přímé vnitřní závit G 3/4</t>
  </si>
  <si>
    <t>-473648524</t>
  </si>
  <si>
    <t>734292715</t>
  </si>
  <si>
    <t>Ostatní armatury kulové kohouty PN 42 do 185°C přímé vnitřní závit G 1</t>
  </si>
  <si>
    <t>-2112660115</t>
  </si>
  <si>
    <t>734292772</t>
  </si>
  <si>
    <t>Ostatní armatury kulové kohouty PN 42 do 185°C plnoprůtokové vnitřní závit G 1/2</t>
  </si>
  <si>
    <t>476409015</t>
  </si>
  <si>
    <t>https://podminky.urs.cz/item/CS_URS_2023_02/734292772</t>
  </si>
  <si>
    <t>998734102</t>
  </si>
  <si>
    <t>Přesun hmot pro armatury stanovený z hmotnosti přesunovaného materiálu vodorovná dopravní vzdálenost do 50 m v objektech výšky přes 6 do 12 m</t>
  </si>
  <si>
    <t>1740643667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</si>
  <si>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</si>
  <si>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</si>
  <si>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</si>
  <si>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</si>
  <si>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2050011373</t>
  </si>
  <si>
    <t>735111810</t>
  </si>
  <si>
    <t>Demontáž otopných těles litinových článkových</t>
  </si>
  <si>
    <t>1411061198</t>
  </si>
  <si>
    <t>https://podminky.urs.cz/item/CS_URS_2023_02/735111810</t>
  </si>
  <si>
    <t>735151479</t>
  </si>
  <si>
    <t>Otopná tělesa panelová dvoudesková PN 1,0 MPa, T do 110°C s jednou přídavnou přestupní plochou výšky tělesa 600 mm stavební délky / výkonu 1200 mm / 1546 W</t>
  </si>
  <si>
    <t>-389868086</t>
  </si>
  <si>
    <t>https://podminky.urs.cz/item/CS_URS_2023_02/735151479</t>
  </si>
  <si>
    <t>735191905</t>
  </si>
  <si>
    <t>Ostatní opravy otopných těles odvzdušnění tělesa</t>
  </si>
  <si>
    <t>-1576479426</t>
  </si>
  <si>
    <t>735291800</t>
  </si>
  <si>
    <t>Demontáž konzol nebo držáků otopných těles, registrů, konvektorů do odpadu</t>
  </si>
  <si>
    <t>-1696940650</t>
  </si>
  <si>
    <t>735494811</t>
  </si>
  <si>
    <t>Vypuštění vody z otopných soustav bez kotlů, ohříváků, zásobníků a nádrží</t>
  </si>
  <si>
    <t>1308652960</t>
  </si>
  <si>
    <t>998735102</t>
  </si>
  <si>
    <t>Přesun hmot pro otopná tělesa stanovený z hmotnosti přesunovaného materiálu vodorovná dopravní vzdálenost do 50 m v objektech výšky přes 6 do 12 m</t>
  </si>
  <si>
    <t>-1170084014</t>
  </si>
  <si>
    <t>766811111</t>
  </si>
  <si>
    <t>Dodávka a Montáž kuchyňské linky vč. sanity a dopojení</t>
  </si>
  <si>
    <t>-663021904</t>
  </si>
  <si>
    <t>https://podminky.urs.cz/item/CS_URS_2023_02/766811111</t>
  </si>
  <si>
    <t>Poznámka k položce:_x000d_
Dolní skříňky 600mm, horní skříňky 400mm, dvířka plná, skčíňky vč. polic a úchytek</t>
  </si>
  <si>
    <t>-202920490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</si>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</sst>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1273951" TargetMode="External" /><Relationship Id="rId2" Type="http://schemas.openxmlformats.org/officeDocument/2006/relationships/hyperlink" Target="https://podminky.urs.cz/item/CS_URS_2023_02/342272225" TargetMode="External" /><Relationship Id="rId3" Type="http://schemas.openxmlformats.org/officeDocument/2006/relationships/hyperlink" Target="https://podminky.urs.cz/item/CS_URS_2023_02/411386621" TargetMode="External" /><Relationship Id="rId4" Type="http://schemas.openxmlformats.org/officeDocument/2006/relationships/hyperlink" Target="https://podminky.urs.cz/item/CS_URS_2023_01/612131101" TargetMode="External" /><Relationship Id="rId5" Type="http://schemas.openxmlformats.org/officeDocument/2006/relationships/hyperlink" Target="https://podminky.urs.cz/item/CS_URS_2023_01/612135002" TargetMode="External" /><Relationship Id="rId6" Type="http://schemas.openxmlformats.org/officeDocument/2006/relationships/hyperlink" Target="https://podminky.urs.cz/item/CS_URS_2023_01/612135092" TargetMode="External" /><Relationship Id="rId7" Type="http://schemas.openxmlformats.org/officeDocument/2006/relationships/hyperlink" Target="https://podminky.urs.cz/item/CS_URS_2021_02/612311131" TargetMode="External" /><Relationship Id="rId8" Type="http://schemas.openxmlformats.org/officeDocument/2006/relationships/hyperlink" Target="https://podminky.urs.cz/item/CS_URS_2023_02/612315222" TargetMode="External" /><Relationship Id="rId9" Type="http://schemas.openxmlformats.org/officeDocument/2006/relationships/hyperlink" Target="https://podminky.urs.cz/item/CS_URS_2023_02/642942611" TargetMode="External" /><Relationship Id="rId10" Type="http://schemas.openxmlformats.org/officeDocument/2006/relationships/hyperlink" Target="https://podminky.urs.cz/item/CS_URS_2023_02/642944121" TargetMode="External" /><Relationship Id="rId11" Type="http://schemas.openxmlformats.org/officeDocument/2006/relationships/hyperlink" Target="https://podminky.urs.cz/item/CS_URS_2023_02/949101111" TargetMode="External" /><Relationship Id="rId12" Type="http://schemas.openxmlformats.org/officeDocument/2006/relationships/hyperlink" Target="https://podminky.urs.cz/item/CS_URS_2023_02/962031133" TargetMode="External" /><Relationship Id="rId13" Type="http://schemas.openxmlformats.org/officeDocument/2006/relationships/hyperlink" Target="https://podminky.urs.cz/item/CS_URS_2023_02/965041321" TargetMode="External" /><Relationship Id="rId14" Type="http://schemas.openxmlformats.org/officeDocument/2006/relationships/hyperlink" Target="https://podminky.urs.cz/item/CS_URS_2023_02/965046111" TargetMode="External" /><Relationship Id="rId15" Type="http://schemas.openxmlformats.org/officeDocument/2006/relationships/hyperlink" Target="https://podminky.urs.cz/item/CS_URS_2023_02/965046119" TargetMode="External" /><Relationship Id="rId16" Type="http://schemas.openxmlformats.org/officeDocument/2006/relationships/hyperlink" Target="https://podminky.urs.cz/item/CS_URS_2023_01/978013191" TargetMode="External" /><Relationship Id="rId17" Type="http://schemas.openxmlformats.org/officeDocument/2006/relationships/hyperlink" Target="https://podminky.urs.cz/item/CS_URS_2023_02/997013153" TargetMode="External" /><Relationship Id="rId18" Type="http://schemas.openxmlformats.org/officeDocument/2006/relationships/hyperlink" Target="https://podminky.urs.cz/item/CS_URS_2023_02/997013631" TargetMode="External" /><Relationship Id="rId19" Type="http://schemas.openxmlformats.org/officeDocument/2006/relationships/hyperlink" Target="https://podminky.urs.cz/item/CS_URS_2023_02/997013813" TargetMode="External" /><Relationship Id="rId20" Type="http://schemas.openxmlformats.org/officeDocument/2006/relationships/hyperlink" Target="https://podminky.urs.cz/item/CS_URS_2023_02/725210821" TargetMode="External" /><Relationship Id="rId21" Type="http://schemas.openxmlformats.org/officeDocument/2006/relationships/hyperlink" Target="https://podminky.urs.cz/item/CS_URS_2023_02/725820802" TargetMode="External" /><Relationship Id="rId22" Type="http://schemas.openxmlformats.org/officeDocument/2006/relationships/hyperlink" Target="https://podminky.urs.cz/item/CS_URS_2023_02/763131721" TargetMode="External" /><Relationship Id="rId23" Type="http://schemas.openxmlformats.org/officeDocument/2006/relationships/hyperlink" Target="https://podminky.urs.cz/item/CS_URS_2023_02/763131731" TargetMode="External" /><Relationship Id="rId24" Type="http://schemas.openxmlformats.org/officeDocument/2006/relationships/hyperlink" Target="https://podminky.urs.cz/item/CS_URS_2023_02/763135812" TargetMode="External" /><Relationship Id="rId25" Type="http://schemas.openxmlformats.org/officeDocument/2006/relationships/hyperlink" Target="https://podminky.urs.cz/item/CS_URS_2023_02/998763302" TargetMode="External" /><Relationship Id="rId26" Type="http://schemas.openxmlformats.org/officeDocument/2006/relationships/hyperlink" Target="https://podminky.urs.cz/item/CS_URS_2023_02/998763381" TargetMode="External" /><Relationship Id="rId27" Type="http://schemas.openxmlformats.org/officeDocument/2006/relationships/hyperlink" Target="https://podminky.urs.cz/item/CS_URS_2023_02/766662811" TargetMode="External" /><Relationship Id="rId28" Type="http://schemas.openxmlformats.org/officeDocument/2006/relationships/hyperlink" Target="https://podminky.urs.cz/item/CS_URS_2023_02/766691914" TargetMode="External" /><Relationship Id="rId29" Type="http://schemas.openxmlformats.org/officeDocument/2006/relationships/hyperlink" Target="https://podminky.urs.cz/item/CS_URS_2023_02/998766102" TargetMode="External" /><Relationship Id="rId30" Type="http://schemas.openxmlformats.org/officeDocument/2006/relationships/hyperlink" Target="https://podminky.urs.cz/item/CS_URS_2023_02/776111116" TargetMode="External" /><Relationship Id="rId31" Type="http://schemas.openxmlformats.org/officeDocument/2006/relationships/hyperlink" Target="https://podminky.urs.cz/item/CS_URS_2023_02/776111311" TargetMode="External" /><Relationship Id="rId32" Type="http://schemas.openxmlformats.org/officeDocument/2006/relationships/hyperlink" Target="https://podminky.urs.cz/item/CS_URS_2023_02/776121112" TargetMode="External" /><Relationship Id="rId33" Type="http://schemas.openxmlformats.org/officeDocument/2006/relationships/hyperlink" Target="https://podminky.urs.cz/item/CS_URS_2023_02/776141114" TargetMode="External" /><Relationship Id="rId34" Type="http://schemas.openxmlformats.org/officeDocument/2006/relationships/hyperlink" Target="https://podminky.urs.cz/item/CS_URS_2023_02/776201812" TargetMode="External" /><Relationship Id="rId35" Type="http://schemas.openxmlformats.org/officeDocument/2006/relationships/hyperlink" Target="https://podminky.urs.cz/item/CS_URS_2023_02/776231111" TargetMode="External" /><Relationship Id="rId36" Type="http://schemas.openxmlformats.org/officeDocument/2006/relationships/hyperlink" Target="https://podminky.urs.cz/item/CS_URS_2023_02/776411224" TargetMode="External" /><Relationship Id="rId37" Type="http://schemas.openxmlformats.org/officeDocument/2006/relationships/hyperlink" Target="https://podminky.urs.cz/item/CS_URS_2023_02/776421311" TargetMode="External" /><Relationship Id="rId38" Type="http://schemas.openxmlformats.org/officeDocument/2006/relationships/hyperlink" Target="https://podminky.urs.cz/item/CS_URS_2023_02/998776102" TargetMode="External" /><Relationship Id="rId39" Type="http://schemas.openxmlformats.org/officeDocument/2006/relationships/hyperlink" Target="https://podminky.urs.cz/item/CS_URS_2023_02/781121011" TargetMode="External" /><Relationship Id="rId40" Type="http://schemas.openxmlformats.org/officeDocument/2006/relationships/hyperlink" Target="https://podminky.urs.cz/item/CS_URS_2023_02/781151031" TargetMode="External" /><Relationship Id="rId41" Type="http://schemas.openxmlformats.org/officeDocument/2006/relationships/hyperlink" Target="https://podminky.urs.cz/item/CS_URS_2023_02/781471810" TargetMode="External" /><Relationship Id="rId42" Type="http://schemas.openxmlformats.org/officeDocument/2006/relationships/hyperlink" Target="https://podminky.urs.cz/item/CS_URS_2023_02/781474113" TargetMode="External" /><Relationship Id="rId43" Type="http://schemas.openxmlformats.org/officeDocument/2006/relationships/hyperlink" Target="https://podminky.urs.cz/item/CS_URS_2023_02/781477114" TargetMode="External" /><Relationship Id="rId44" Type="http://schemas.openxmlformats.org/officeDocument/2006/relationships/hyperlink" Target="https://podminky.urs.cz/item/CS_URS_2023_02/781494511" TargetMode="External" /><Relationship Id="rId45" Type="http://schemas.openxmlformats.org/officeDocument/2006/relationships/hyperlink" Target="https://podminky.urs.cz/item/CS_URS_2023_02/781495115" TargetMode="External" /><Relationship Id="rId46" Type="http://schemas.openxmlformats.org/officeDocument/2006/relationships/hyperlink" Target="https://podminky.urs.cz/item/CS_URS_2023_02/783301303" TargetMode="External" /><Relationship Id="rId47" Type="http://schemas.openxmlformats.org/officeDocument/2006/relationships/hyperlink" Target="https://podminky.urs.cz/item/CS_URS_2023_02/783301401" TargetMode="External" /><Relationship Id="rId48" Type="http://schemas.openxmlformats.org/officeDocument/2006/relationships/hyperlink" Target="https://podminky.urs.cz/item/CS_URS_2023_02/783314101" TargetMode="External" /><Relationship Id="rId49" Type="http://schemas.openxmlformats.org/officeDocument/2006/relationships/hyperlink" Target="https://podminky.urs.cz/item/CS_URS_2023_02/783315101" TargetMode="External" /><Relationship Id="rId50" Type="http://schemas.openxmlformats.org/officeDocument/2006/relationships/hyperlink" Target="https://podminky.urs.cz/item/CS_URS_2023_02/783317101" TargetMode="External" /><Relationship Id="rId51" Type="http://schemas.openxmlformats.org/officeDocument/2006/relationships/hyperlink" Target="https://podminky.urs.cz/item/CS_URS_2023_02/783343101" TargetMode="External" /><Relationship Id="rId52" Type="http://schemas.openxmlformats.org/officeDocument/2006/relationships/hyperlink" Target="https://podminky.urs.cz/item/CS_URS_2023_02/784171101" TargetMode="External" /><Relationship Id="rId53" Type="http://schemas.openxmlformats.org/officeDocument/2006/relationships/hyperlink" Target="https://podminky.urs.cz/item/CS_URS_2023_02/784171111" TargetMode="External" /><Relationship Id="rId54" Type="http://schemas.openxmlformats.org/officeDocument/2006/relationships/hyperlink" Target="https://podminky.urs.cz/item/CS_URS_2023_02/784171121" TargetMode="External" /><Relationship Id="rId55" Type="http://schemas.openxmlformats.org/officeDocument/2006/relationships/hyperlink" Target="https://podminky.urs.cz/item/CS_URS_2023_02/784181101" TargetMode="External" /><Relationship Id="rId56" Type="http://schemas.openxmlformats.org/officeDocument/2006/relationships/hyperlink" Target="https://podminky.urs.cz/item/CS_URS_2023_02/784211101" TargetMode="External" /><Relationship Id="rId57" Type="http://schemas.openxmlformats.org/officeDocument/2006/relationships/hyperlink" Target="https://podminky.urs.cz/item/CS_URS_2023_02/786624111" TargetMode="External" /><Relationship Id="rId58" Type="http://schemas.openxmlformats.org/officeDocument/2006/relationships/hyperlink" Target="https://podminky.urs.cz/item/CS_URS_2023_02/HZS1302" TargetMode="External" /><Relationship Id="rId59" Type="http://schemas.openxmlformats.org/officeDocument/2006/relationships/hyperlink" Target="https://podminky.urs.cz/item/CS_URS_2023_02/070001000" TargetMode="External" /><Relationship Id="rId6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1271021" TargetMode="External" /><Relationship Id="rId2" Type="http://schemas.openxmlformats.org/officeDocument/2006/relationships/hyperlink" Target="https://podminky.urs.cz/item/CS_URS_2023_02/342272245" TargetMode="External" /><Relationship Id="rId3" Type="http://schemas.openxmlformats.org/officeDocument/2006/relationships/hyperlink" Target="https://podminky.urs.cz/item/CS_URS_2023_02/411121232" TargetMode="External" /><Relationship Id="rId4" Type="http://schemas.openxmlformats.org/officeDocument/2006/relationships/hyperlink" Target="https://podminky.urs.cz/item/CS_URS_2023_02/411321414" TargetMode="External" /><Relationship Id="rId5" Type="http://schemas.openxmlformats.org/officeDocument/2006/relationships/hyperlink" Target="https://podminky.urs.cz/item/CS_URS_2023_02/411361821" TargetMode="External" /><Relationship Id="rId6" Type="http://schemas.openxmlformats.org/officeDocument/2006/relationships/hyperlink" Target="https://podminky.urs.cz/item/CS_URS_2023_02/622131121" TargetMode="External" /><Relationship Id="rId7" Type="http://schemas.openxmlformats.org/officeDocument/2006/relationships/hyperlink" Target="https://podminky.urs.cz/item/CS_URS_2023_02/622142001" TargetMode="External" /><Relationship Id="rId8" Type="http://schemas.openxmlformats.org/officeDocument/2006/relationships/hyperlink" Target="https://podminky.urs.cz/item/CS_URS_2023_02/622151011" TargetMode="External" /><Relationship Id="rId9" Type="http://schemas.openxmlformats.org/officeDocument/2006/relationships/hyperlink" Target="https://podminky.urs.cz/item/CS_URS_2023_02/622211031" TargetMode="External" /><Relationship Id="rId10" Type="http://schemas.openxmlformats.org/officeDocument/2006/relationships/hyperlink" Target="https://podminky.urs.cz/item/CS_URS_2023_02/622531022" TargetMode="External" /><Relationship Id="rId11" Type="http://schemas.openxmlformats.org/officeDocument/2006/relationships/hyperlink" Target="https://podminky.urs.cz/item/CS_URS_2023_02/963012520" TargetMode="External" /><Relationship Id="rId12" Type="http://schemas.openxmlformats.org/officeDocument/2006/relationships/hyperlink" Target="https://podminky.urs.cz/item/CS_URS_2023_02/975111321" TargetMode="External" /><Relationship Id="rId13" Type="http://schemas.openxmlformats.org/officeDocument/2006/relationships/hyperlink" Target="https://podminky.urs.cz/item/CS_URS_2023_02/975111322" TargetMode="External" /><Relationship Id="rId14" Type="http://schemas.openxmlformats.org/officeDocument/2006/relationships/hyperlink" Target="https://podminky.urs.cz/item/CS_URS_2023_02/975111323" TargetMode="External" /><Relationship Id="rId15" Type="http://schemas.openxmlformats.org/officeDocument/2006/relationships/hyperlink" Target="https://podminky.urs.cz/item/CS_URS_2023_02/977211112" TargetMode="External" /><Relationship Id="rId16" Type="http://schemas.openxmlformats.org/officeDocument/2006/relationships/hyperlink" Target="https://podminky.urs.cz/item/CS_URS_2023_02/712311101" TargetMode="External" /><Relationship Id="rId17" Type="http://schemas.openxmlformats.org/officeDocument/2006/relationships/hyperlink" Target="https://podminky.urs.cz/item/CS_URS_2023_02/712340833" TargetMode="External" /><Relationship Id="rId18" Type="http://schemas.openxmlformats.org/officeDocument/2006/relationships/hyperlink" Target="https://podminky.urs.cz/item/CS_URS_2023_02/712341559" TargetMode="External" /><Relationship Id="rId19" Type="http://schemas.openxmlformats.org/officeDocument/2006/relationships/hyperlink" Target="https://podminky.urs.cz/item/CS_URS_2023_02/763135101" TargetMode="External" /><Relationship Id="rId20" Type="http://schemas.openxmlformats.org/officeDocument/2006/relationships/hyperlink" Target="https://podminky.urs.cz/item/CS_URS_2023_02/763135812" TargetMode="External" /><Relationship Id="rId21" Type="http://schemas.openxmlformats.org/officeDocument/2006/relationships/hyperlink" Target="https://podminky.urs.cz/item/CS_URS_2023_02/998763302" TargetMode="External" /><Relationship Id="rId22" Type="http://schemas.openxmlformats.org/officeDocument/2006/relationships/hyperlink" Target="https://podminky.urs.cz/item/CS_URS_2023_02/998763381" TargetMode="External" /><Relationship Id="rId23" Type="http://schemas.openxmlformats.org/officeDocument/2006/relationships/hyperlink" Target="https://podminky.urs.cz/item/CS_URS_2023_02/764001114" TargetMode="External" /><Relationship Id="rId24" Type="http://schemas.openxmlformats.org/officeDocument/2006/relationships/hyperlink" Target="https://podminky.urs.cz/item/CS_URS_2023_02/764204105" TargetMode="External" /><Relationship Id="rId25" Type="http://schemas.openxmlformats.org/officeDocument/2006/relationships/hyperlink" Target="https://podminky.urs.cz/item/CS_URS_2023_02/767.01" TargetMode="External" /><Relationship Id="rId26" Type="http://schemas.openxmlformats.org/officeDocument/2006/relationships/hyperlink" Target="https://podminky.urs.cz/item/CS_URS_2023_02/767995116" TargetMode="External" /><Relationship Id="rId27" Type="http://schemas.openxmlformats.org/officeDocument/2006/relationships/hyperlink" Target="https://podminky.urs.cz/item/CS_URS_2023_02/070001000" TargetMode="External" /><Relationship Id="rId2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1174042" TargetMode="External" /><Relationship Id="rId2" Type="http://schemas.openxmlformats.org/officeDocument/2006/relationships/hyperlink" Target="https://podminky.urs.cz/item/CS_URS_2023_02/721174044" TargetMode="External" /><Relationship Id="rId3" Type="http://schemas.openxmlformats.org/officeDocument/2006/relationships/hyperlink" Target="https://podminky.urs.cz/item/CS_URS_2023_02/741110512" TargetMode="External" /><Relationship Id="rId4" Type="http://schemas.openxmlformats.org/officeDocument/2006/relationships/hyperlink" Target="https://podminky.urs.cz/item/CS_URS_2023_02/722174024" TargetMode="External" /><Relationship Id="rId5" Type="http://schemas.openxmlformats.org/officeDocument/2006/relationships/hyperlink" Target="https://podminky.urs.cz/item/CS_URS_2023_02/722231142" TargetMode="External" /><Relationship Id="rId6" Type="http://schemas.openxmlformats.org/officeDocument/2006/relationships/hyperlink" Target="https://podminky.urs.cz/item/CS_URS_2023_02/725211641" TargetMode="External" /><Relationship Id="rId7" Type="http://schemas.openxmlformats.org/officeDocument/2006/relationships/hyperlink" Target="https://podminky.urs.cz/item/CS_URS_2023_02/725822613" TargetMode="External" /><Relationship Id="rId8" Type="http://schemas.openxmlformats.org/officeDocument/2006/relationships/hyperlink" Target="https://podminky.urs.cz/item/CS_URS_2023_02/733222302" TargetMode="External" /><Relationship Id="rId9" Type="http://schemas.openxmlformats.org/officeDocument/2006/relationships/hyperlink" Target="https://podminky.urs.cz/item/CS_URS_2023_02/733222303" TargetMode="External" /><Relationship Id="rId10" Type="http://schemas.openxmlformats.org/officeDocument/2006/relationships/hyperlink" Target="https://podminky.urs.cz/item/CS_URS_2023_02/733222304" TargetMode="External" /><Relationship Id="rId11" Type="http://schemas.openxmlformats.org/officeDocument/2006/relationships/hyperlink" Target="https://podminky.urs.cz/item/CS_URS_2023_02/734292772" TargetMode="External" /><Relationship Id="rId12" Type="http://schemas.openxmlformats.org/officeDocument/2006/relationships/hyperlink" Target="https://podminky.urs.cz/item/CS_URS_2023_02/735111810" TargetMode="External" /><Relationship Id="rId13" Type="http://schemas.openxmlformats.org/officeDocument/2006/relationships/hyperlink" Target="https://podminky.urs.cz/item/CS_URS_2023_02/735151479" TargetMode="External" /><Relationship Id="rId14" Type="http://schemas.openxmlformats.org/officeDocument/2006/relationships/hyperlink" Target="https://podminky.urs.cz/item/CS_URS_2023_02/766811111" TargetMode="External" /><Relationship Id="rId15" Type="http://schemas.openxmlformats.org/officeDocument/2006/relationships/hyperlink" Target="https://podminky.urs.cz/item/CS_URS_2023_02/998766102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38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FM_Nem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Stavební úpravy - Zubní oddělení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parc.č. 650/11, k.ú. Frýdek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24. 9. 2023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Nemocnice ve Frýdku - Místku, p.o.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Amun Pro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ROUND(SUM(AS55:AS59),2)</f>
        <v>0</v>
      </c>
      <c r="AT54" s="105">
        <f>ROUND(SUM(AV54:AW54),2)</f>
        <v>0</v>
      </c>
      <c r="AU54" s="106">
        <f>ROUND(SUM(AU55:AU59),5)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ROUND(SUM(AZ55:AZ59),2)</f>
        <v>0</v>
      </c>
      <c r="BA54" s="105">
        <f>ROUND(SUM(BA55:BA59),2)</f>
        <v>0</v>
      </c>
      <c r="BB54" s="105">
        <f>ROUND(SUM(BB55:BB59),2)</f>
        <v>0</v>
      </c>
      <c r="BC54" s="105">
        <f>ROUND(SUM(BC55:BC59),2)</f>
        <v>0</v>
      </c>
      <c r="BD54" s="107">
        <f>ROUND(SUM(BD55:BD59),2)</f>
        <v>0</v>
      </c>
      <c r="BE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5</v>
      </c>
      <c r="BX54" s="108" t="s">
        <v>78</v>
      </c>
      <c r="CL54" s="108" t="s">
        <v>19</v>
      </c>
    </row>
    <row r="55" s="7" customFormat="1" ht="16.5" customHeight="1">
      <c r="A55" s="110" t="s">
        <v>79</v>
      </c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Stavební úpravy'!J30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'01 - Stavební úpravy'!P97</f>
        <v>0</v>
      </c>
      <c r="AV55" s="119">
        <f>'01 - Stavební úpravy'!J33</f>
        <v>0</v>
      </c>
      <c r="AW55" s="119">
        <f>'01 - Stavební úpravy'!J34</f>
        <v>0</v>
      </c>
      <c r="AX55" s="119">
        <f>'01 - Stavební úpravy'!J35</f>
        <v>0</v>
      </c>
      <c r="AY55" s="119">
        <f>'01 - Stavební úpravy'!J36</f>
        <v>0</v>
      </c>
      <c r="AZ55" s="119">
        <f>'01 - Stavební úpravy'!F33</f>
        <v>0</v>
      </c>
      <c r="BA55" s="119">
        <f>'01 - Stavební úpravy'!F34</f>
        <v>0</v>
      </c>
      <c r="BB55" s="119">
        <f>'01 - Stavební úpravy'!F35</f>
        <v>0</v>
      </c>
      <c r="BC55" s="119">
        <f>'01 - Stavební úpravy'!F36</f>
        <v>0</v>
      </c>
      <c r="BD55" s="121">
        <f>'01 - Stavební úpravy'!F37</f>
        <v>0</v>
      </c>
      <c r="BE55" s="7"/>
      <c r="BT55" s="122" t="s">
        <v>83</v>
      </c>
      <c r="BV55" s="122" t="s">
        <v>77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7" customFormat="1" ht="16.5" customHeight="1">
      <c r="A56" s="110" t="s">
        <v>79</v>
      </c>
      <c r="B56" s="111"/>
      <c r="C56" s="112"/>
      <c r="D56" s="113" t="s">
        <v>86</v>
      </c>
      <c r="E56" s="113"/>
      <c r="F56" s="113"/>
      <c r="G56" s="113"/>
      <c r="H56" s="113"/>
      <c r="I56" s="114"/>
      <c r="J56" s="113" t="s">
        <v>87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Stavební úpravy - sv...'!J30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82</v>
      </c>
      <c r="AR56" s="117"/>
      <c r="AS56" s="118">
        <v>0</v>
      </c>
      <c r="AT56" s="119">
        <f>ROUND(SUM(AV56:AW56),2)</f>
        <v>0</v>
      </c>
      <c r="AU56" s="120">
        <f>'02 - Stavební úpravy - sv...'!P91</f>
        <v>0</v>
      </c>
      <c r="AV56" s="119">
        <f>'02 - Stavební úpravy - sv...'!J33</f>
        <v>0</v>
      </c>
      <c r="AW56" s="119">
        <f>'02 - Stavební úpravy - sv...'!J34</f>
        <v>0</v>
      </c>
      <c r="AX56" s="119">
        <f>'02 - Stavební úpravy - sv...'!J35</f>
        <v>0</v>
      </c>
      <c r="AY56" s="119">
        <f>'02 - Stavební úpravy - sv...'!J36</f>
        <v>0</v>
      </c>
      <c r="AZ56" s="119">
        <f>'02 - Stavební úpravy - sv...'!F33</f>
        <v>0</v>
      </c>
      <c r="BA56" s="119">
        <f>'02 - Stavební úpravy - sv...'!F34</f>
        <v>0</v>
      </c>
      <c r="BB56" s="119">
        <f>'02 - Stavební úpravy - sv...'!F35</f>
        <v>0</v>
      </c>
      <c r="BC56" s="119">
        <f>'02 - Stavební úpravy - sv...'!F36</f>
        <v>0</v>
      </c>
      <c r="BD56" s="121">
        <f>'02 - Stavební úpravy - sv...'!F37</f>
        <v>0</v>
      </c>
      <c r="BE56" s="7"/>
      <c r="BT56" s="122" t="s">
        <v>83</v>
      </c>
      <c r="BV56" s="122" t="s">
        <v>77</v>
      </c>
      <c r="BW56" s="122" t="s">
        <v>88</v>
      </c>
      <c r="BX56" s="122" t="s">
        <v>5</v>
      </c>
      <c r="CL56" s="122" t="s">
        <v>19</v>
      </c>
      <c r="CM56" s="122" t="s">
        <v>85</v>
      </c>
    </row>
    <row r="57" s="7" customFormat="1" ht="16.5" customHeight="1">
      <c r="A57" s="110" t="s">
        <v>79</v>
      </c>
      <c r="B57" s="111"/>
      <c r="C57" s="112"/>
      <c r="D57" s="113" t="s">
        <v>89</v>
      </c>
      <c r="E57" s="113"/>
      <c r="F57" s="113"/>
      <c r="G57" s="113"/>
      <c r="H57" s="113"/>
      <c r="I57" s="114"/>
      <c r="J57" s="113" t="s">
        <v>90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'03 - Elektroinstalace'!J30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82</v>
      </c>
      <c r="AR57" s="117"/>
      <c r="AS57" s="118">
        <v>0</v>
      </c>
      <c r="AT57" s="119">
        <f>ROUND(SUM(AV57:AW57),2)</f>
        <v>0</v>
      </c>
      <c r="AU57" s="120">
        <f>'03 - Elektroinstalace'!P88</f>
        <v>0</v>
      </c>
      <c r="AV57" s="119">
        <f>'03 - Elektroinstalace'!J33</f>
        <v>0</v>
      </c>
      <c r="AW57" s="119">
        <f>'03 - Elektroinstalace'!J34</f>
        <v>0</v>
      </c>
      <c r="AX57" s="119">
        <f>'03 - Elektroinstalace'!J35</f>
        <v>0</v>
      </c>
      <c r="AY57" s="119">
        <f>'03 - Elektroinstalace'!J36</f>
        <v>0</v>
      </c>
      <c r="AZ57" s="119">
        <f>'03 - Elektroinstalace'!F33</f>
        <v>0</v>
      </c>
      <c r="BA57" s="119">
        <f>'03 - Elektroinstalace'!F34</f>
        <v>0</v>
      </c>
      <c r="BB57" s="119">
        <f>'03 - Elektroinstalace'!F35</f>
        <v>0</v>
      </c>
      <c r="BC57" s="119">
        <f>'03 - Elektroinstalace'!F36</f>
        <v>0</v>
      </c>
      <c r="BD57" s="121">
        <f>'03 - Elektroinstalace'!F37</f>
        <v>0</v>
      </c>
      <c r="BE57" s="7"/>
      <c r="BT57" s="122" t="s">
        <v>83</v>
      </c>
      <c r="BV57" s="122" t="s">
        <v>77</v>
      </c>
      <c r="BW57" s="122" t="s">
        <v>91</v>
      </c>
      <c r="BX57" s="122" t="s">
        <v>5</v>
      </c>
      <c r="CL57" s="122" t="s">
        <v>19</v>
      </c>
      <c r="CM57" s="122" t="s">
        <v>85</v>
      </c>
    </row>
    <row r="58" s="7" customFormat="1" ht="16.5" customHeight="1">
      <c r="A58" s="110" t="s">
        <v>79</v>
      </c>
      <c r="B58" s="111"/>
      <c r="C58" s="112"/>
      <c r="D58" s="113" t="s">
        <v>92</v>
      </c>
      <c r="E58" s="113"/>
      <c r="F58" s="113"/>
      <c r="G58" s="113"/>
      <c r="H58" s="113"/>
      <c r="I58" s="114"/>
      <c r="J58" s="113" t="s">
        <v>93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'04 - VZT'!J30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82</v>
      </c>
      <c r="AR58" s="117"/>
      <c r="AS58" s="118">
        <v>0</v>
      </c>
      <c r="AT58" s="119">
        <f>ROUND(SUM(AV58:AW58),2)</f>
        <v>0</v>
      </c>
      <c r="AU58" s="120">
        <f>'04 - VZT'!P83</f>
        <v>0</v>
      </c>
      <c r="AV58" s="119">
        <f>'04 - VZT'!J33</f>
        <v>0</v>
      </c>
      <c r="AW58" s="119">
        <f>'04 - VZT'!J34</f>
        <v>0</v>
      </c>
      <c r="AX58" s="119">
        <f>'04 - VZT'!J35</f>
        <v>0</v>
      </c>
      <c r="AY58" s="119">
        <f>'04 - VZT'!J36</f>
        <v>0</v>
      </c>
      <c r="AZ58" s="119">
        <f>'04 - VZT'!F33</f>
        <v>0</v>
      </c>
      <c r="BA58" s="119">
        <f>'04 - VZT'!F34</f>
        <v>0</v>
      </c>
      <c r="BB58" s="119">
        <f>'04 - VZT'!F35</f>
        <v>0</v>
      </c>
      <c r="BC58" s="119">
        <f>'04 - VZT'!F36</f>
        <v>0</v>
      </c>
      <c r="BD58" s="121">
        <f>'04 - VZT'!F37</f>
        <v>0</v>
      </c>
      <c r="BE58" s="7"/>
      <c r="BT58" s="122" t="s">
        <v>83</v>
      </c>
      <c r="BV58" s="122" t="s">
        <v>77</v>
      </c>
      <c r="BW58" s="122" t="s">
        <v>94</v>
      </c>
      <c r="BX58" s="122" t="s">
        <v>5</v>
      </c>
      <c r="CL58" s="122" t="s">
        <v>19</v>
      </c>
      <c r="CM58" s="122" t="s">
        <v>85</v>
      </c>
    </row>
    <row r="59" s="7" customFormat="1" ht="16.5" customHeight="1">
      <c r="A59" s="110" t="s">
        <v>79</v>
      </c>
      <c r="B59" s="111"/>
      <c r="C59" s="112"/>
      <c r="D59" s="113" t="s">
        <v>95</v>
      </c>
      <c r="E59" s="113"/>
      <c r="F59" s="113"/>
      <c r="G59" s="113"/>
      <c r="H59" s="113"/>
      <c r="I59" s="114"/>
      <c r="J59" s="113" t="s">
        <v>96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'05 - ZTI'!J30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82</v>
      </c>
      <c r="AR59" s="117"/>
      <c r="AS59" s="123">
        <v>0</v>
      </c>
      <c r="AT59" s="124">
        <f>ROUND(SUM(AV59:AW59),2)</f>
        <v>0</v>
      </c>
      <c r="AU59" s="125">
        <f>'05 - ZTI'!P87</f>
        <v>0</v>
      </c>
      <c r="AV59" s="124">
        <f>'05 - ZTI'!J33</f>
        <v>0</v>
      </c>
      <c r="AW59" s="124">
        <f>'05 - ZTI'!J34</f>
        <v>0</v>
      </c>
      <c r="AX59" s="124">
        <f>'05 - ZTI'!J35</f>
        <v>0</v>
      </c>
      <c r="AY59" s="124">
        <f>'05 - ZTI'!J36</f>
        <v>0</v>
      </c>
      <c r="AZ59" s="124">
        <f>'05 - ZTI'!F33</f>
        <v>0</v>
      </c>
      <c r="BA59" s="124">
        <f>'05 - ZTI'!F34</f>
        <v>0</v>
      </c>
      <c r="BB59" s="124">
        <f>'05 - ZTI'!F35</f>
        <v>0</v>
      </c>
      <c r="BC59" s="124">
        <f>'05 - ZTI'!F36</f>
        <v>0</v>
      </c>
      <c r="BD59" s="126">
        <f>'05 - ZTI'!F37</f>
        <v>0</v>
      </c>
      <c r="BE59" s="7"/>
      <c r="BT59" s="122" t="s">
        <v>83</v>
      </c>
      <c r="BV59" s="122" t="s">
        <v>77</v>
      </c>
      <c r="BW59" s="122" t="s">
        <v>97</v>
      </c>
      <c r="BX59" s="122" t="s">
        <v>5</v>
      </c>
      <c r="CL59" s="122" t="s">
        <v>19</v>
      </c>
      <c r="CM59" s="122" t="s">
        <v>85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sheet="1" formatColumns="0" formatRows="0" objects="1" scenarios="1" spinCount="100000" saltValue="qYgio+vR52cwlNJmFKQ/ptvf9Lp882I60SfVJCq+RwxfP/+8dmSUoMC7wIb9Oco2OtFgmRtTsDUbDyoREKKsBQ==" hashValue="wyxW+lxCq46ccTPpD16W7iVKH2Hp0cgqTYMKSzjaJhhg0J5rdtXrEAnvtaE9KHZdcjemu1BJETiCdU+UWzGH4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úpravy'!C2" display="/"/>
    <hyperlink ref="A56" location="'02 - Stavební úpravy - sv...'!C2" display="/"/>
    <hyperlink ref="A57" location="'03 - Elektroinstalace'!C2" display="/"/>
    <hyperlink ref="A58" location="'04 - VZT'!C2" display="/"/>
    <hyperlink ref="A59" location="'05 - ZT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Stavební úpravy - Zubní oddělení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100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24. 9. 2023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36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38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40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ROUND(J97,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ROUND((SUM(BE97:BE271)),  2)</f>
        <v>0</v>
      </c>
      <c r="G33" s="37"/>
      <c r="H33" s="37"/>
      <c r="I33" s="147">
        <v>0.20999999999999999</v>
      </c>
      <c r="J33" s="146">
        <f>ROUND(((SUM(BE97:BE271))*I33),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ROUND((SUM(BF97:BF271)),  2)</f>
        <v>0</v>
      </c>
      <c r="G34" s="37"/>
      <c r="H34" s="37"/>
      <c r="I34" s="147">
        <v>0.14999999999999999</v>
      </c>
      <c r="J34" s="146">
        <f>ROUND(((SUM(BF97:BF271))*I34),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ROUND((SUM(BG97:BG271)),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ROUND((SUM(BH97:BH271)),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ROUND((SUM(BI97:BI271)),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Stavební úpravy - Zubní oddělení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Stavební úpravy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 650/11, k.ú. Frýdek</v>
      </c>
      <c r="G52" s="39"/>
      <c r="H52" s="39"/>
      <c r="I52" s="31" t="s">
        <v>23</v>
      </c>
      <c r="J52" s="71" t="str">
        <f>IF(J12="","",J12)</f>
        <v>24. 9. 2023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ve Frýdku - Místku, p.o.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102</v>
      </c>
      <c r="D57" s="161"/>
      <c r="E57" s="161"/>
      <c r="F57" s="161"/>
      <c r="G57" s="161"/>
      <c r="H57" s="161"/>
      <c r="I57" s="161"/>
      <c r="J57" s="162" t="s">
        <v>103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J97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104</v>
      </c>
    </row>
    <row r="60" s="9" customFormat="1" ht="24.96" customHeight="1">
      <c r="A60" s="9"/>
      <c r="B60" s="164"/>
      <c r="C60" s="165"/>
      <c r="D60" s="166" t="s">
        <v>105</v>
      </c>
      <c r="E60" s="167"/>
      <c r="F60" s="167"/>
      <c r="G60" s="167"/>
      <c r="H60" s="167"/>
      <c r="I60" s="167"/>
      <c r="J60" s="168">
        <f>J98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106</v>
      </c>
      <c r="E61" s="173"/>
      <c r="F61" s="173"/>
      <c r="G61" s="173"/>
      <c r="H61" s="173"/>
      <c r="I61" s="173"/>
      <c r="J61" s="174">
        <f>J99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107</v>
      </c>
      <c r="E62" s="173"/>
      <c r="F62" s="173"/>
      <c r="G62" s="173"/>
      <c r="H62" s="173"/>
      <c r="I62" s="173"/>
      <c r="J62" s="174">
        <f>J105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108</v>
      </c>
      <c r="E63" s="173"/>
      <c r="F63" s="173"/>
      <c r="G63" s="173"/>
      <c r="H63" s="173"/>
      <c r="I63" s="173"/>
      <c r="J63" s="174">
        <f>J108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109</v>
      </c>
      <c r="E64" s="173"/>
      <c r="F64" s="173"/>
      <c r="G64" s="173"/>
      <c r="H64" s="173"/>
      <c r="I64" s="173"/>
      <c r="J64" s="174">
        <f>J127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110</v>
      </c>
      <c r="E65" s="173"/>
      <c r="F65" s="173"/>
      <c r="G65" s="173"/>
      <c r="H65" s="173"/>
      <c r="I65" s="173"/>
      <c r="J65" s="174">
        <f>J144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111</v>
      </c>
      <c r="E66" s="167"/>
      <c r="F66" s="167"/>
      <c r="G66" s="167"/>
      <c r="H66" s="167"/>
      <c r="I66" s="167"/>
      <c r="J66" s="168">
        <f>J154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112</v>
      </c>
      <c r="E67" s="173"/>
      <c r="F67" s="173"/>
      <c r="G67" s="173"/>
      <c r="H67" s="173"/>
      <c r="I67" s="173"/>
      <c r="J67" s="174">
        <f>J155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113</v>
      </c>
      <c r="E68" s="173"/>
      <c r="F68" s="173"/>
      <c r="G68" s="173"/>
      <c r="H68" s="173"/>
      <c r="I68" s="173"/>
      <c r="J68" s="174">
        <f>J160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114</v>
      </c>
      <c r="E69" s="173"/>
      <c r="F69" s="173"/>
      <c r="G69" s="173"/>
      <c r="H69" s="173"/>
      <c r="I69" s="173"/>
      <c r="J69" s="174">
        <f>J173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115</v>
      </c>
      <c r="E70" s="173"/>
      <c r="F70" s="173"/>
      <c r="G70" s="173"/>
      <c r="H70" s="173"/>
      <c r="I70" s="173"/>
      <c r="J70" s="174">
        <f>J190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116</v>
      </c>
      <c r="E71" s="173"/>
      <c r="F71" s="173"/>
      <c r="G71" s="173"/>
      <c r="H71" s="173"/>
      <c r="I71" s="173"/>
      <c r="J71" s="174">
        <f>J212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117</v>
      </c>
      <c r="E72" s="173"/>
      <c r="F72" s="173"/>
      <c r="G72" s="173"/>
      <c r="H72" s="173"/>
      <c r="I72" s="173"/>
      <c r="J72" s="174">
        <f>J231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118</v>
      </c>
      <c r="E73" s="173"/>
      <c r="F73" s="173"/>
      <c r="G73" s="173"/>
      <c r="H73" s="173"/>
      <c r="I73" s="173"/>
      <c r="J73" s="174">
        <f>J244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119</v>
      </c>
      <c r="E74" s="173"/>
      <c r="F74" s="173"/>
      <c r="G74" s="173"/>
      <c r="H74" s="173"/>
      <c r="I74" s="173"/>
      <c r="J74" s="174">
        <f>J258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4"/>
      <c r="C75" s="165"/>
      <c r="D75" s="166" t="s">
        <v>120</v>
      </c>
      <c r="E75" s="167"/>
      <c r="F75" s="167"/>
      <c r="G75" s="167"/>
      <c r="H75" s="167"/>
      <c r="I75" s="167"/>
      <c r="J75" s="168">
        <f>J263</f>
        <v>0</v>
      </c>
      <c r="K75" s="165"/>
      <c r="L75" s="16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64"/>
      <c r="C76" s="165"/>
      <c r="D76" s="166" t="s">
        <v>121</v>
      </c>
      <c r="E76" s="167"/>
      <c r="F76" s="167"/>
      <c r="G76" s="167"/>
      <c r="H76" s="167"/>
      <c r="I76" s="167"/>
      <c r="J76" s="168">
        <f>J267</f>
        <v>0</v>
      </c>
      <c r="K76" s="165"/>
      <c r="L76" s="16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70"/>
      <c r="C77" s="171"/>
      <c r="D77" s="172" t="s">
        <v>122</v>
      </c>
      <c r="E77" s="173"/>
      <c r="F77" s="173"/>
      <c r="G77" s="173"/>
      <c r="H77" s="173"/>
      <c r="I77" s="173"/>
      <c r="J77" s="174">
        <f>J268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58"/>
      <c r="C79" s="59"/>
      <c r="D79" s="59"/>
      <c r="E79" s="59"/>
      <c r="F79" s="59"/>
      <c r="G79" s="59"/>
      <c r="H79" s="59"/>
      <c r="I79" s="59"/>
      <c r="J79" s="59"/>
      <c r="K79" s="5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3" s="2" customFormat="1" ht="6.96" customHeight="1">
      <c r="A83" s="37"/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4.96" customHeight="1">
      <c r="A84" s="37"/>
      <c r="B84" s="38"/>
      <c r="C84" s="22" t="s">
        <v>123</v>
      </c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16</v>
      </c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159" t="str">
        <f>E7</f>
        <v>Stavební úpravy - Zubní oddělení</v>
      </c>
      <c r="F87" s="31"/>
      <c r="G87" s="31"/>
      <c r="H87" s="31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99</v>
      </c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68" t="str">
        <f>E9</f>
        <v>01 - Stavební úpravy</v>
      </c>
      <c r="F89" s="39"/>
      <c r="G89" s="39"/>
      <c r="H89" s="39"/>
      <c r="I89" s="39"/>
      <c r="J89" s="39"/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3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F12</f>
        <v>parc.č. 650/11, k.ú. Frýdek</v>
      </c>
      <c r="G91" s="39"/>
      <c r="H91" s="39"/>
      <c r="I91" s="31" t="s">
        <v>23</v>
      </c>
      <c r="J91" s="71" t="str">
        <f>IF(J12="","",J12)</f>
        <v>24. 9. 2023</v>
      </c>
      <c r="K91" s="39"/>
      <c r="L91" s="13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3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E15</f>
        <v>Nemocnice ve Frýdku - Místku, p.o.</v>
      </c>
      <c r="G93" s="39"/>
      <c r="H93" s="39"/>
      <c r="I93" s="31" t="s">
        <v>32</v>
      </c>
      <c r="J93" s="35" t="str">
        <f>E21</f>
        <v xml:space="preserve"> </v>
      </c>
      <c r="K93" s="39"/>
      <c r="L93" s="13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IF(E18="","",E18)</f>
        <v>Vyplň údaj</v>
      </c>
      <c r="G94" s="39"/>
      <c r="H94" s="39"/>
      <c r="I94" s="31" t="s">
        <v>35</v>
      </c>
      <c r="J94" s="35" t="str">
        <f>E24</f>
        <v>Amun Pro s.r.o.</v>
      </c>
      <c r="K94" s="39"/>
      <c r="L94" s="13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13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11" customFormat="1" ht="29.28" customHeight="1">
      <c r="A96" s="176"/>
      <c r="B96" s="177"/>
      <c r="C96" s="178" t="s">
        <v>124</v>
      </c>
      <c r="D96" s="179" t="s">
        <v>60</v>
      </c>
      <c r="E96" s="179" t="s">
        <v>56</v>
      </c>
      <c r="F96" s="179" t="s">
        <v>57</v>
      </c>
      <c r="G96" s="179" t="s">
        <v>125</v>
      </c>
      <c r="H96" s="179" t="s">
        <v>126</v>
      </c>
      <c r="I96" s="179" t="s">
        <v>127</v>
      </c>
      <c r="J96" s="179" t="s">
        <v>103</v>
      </c>
      <c r="K96" s="180" t="s">
        <v>128</v>
      </c>
      <c r="L96" s="181"/>
      <c r="M96" s="91" t="s">
        <v>19</v>
      </c>
      <c r="N96" s="92" t="s">
        <v>45</v>
      </c>
      <c r="O96" s="92" t="s">
        <v>129</v>
      </c>
      <c r="P96" s="92" t="s">
        <v>130</v>
      </c>
      <c r="Q96" s="92" t="s">
        <v>131</v>
      </c>
      <c r="R96" s="92" t="s">
        <v>132</v>
      </c>
      <c r="S96" s="92" t="s">
        <v>133</v>
      </c>
      <c r="T96" s="93" t="s">
        <v>134</v>
      </c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</row>
    <row r="97" s="2" customFormat="1" ht="22.8" customHeight="1">
      <c r="A97" s="37"/>
      <c r="B97" s="38"/>
      <c r="C97" s="98" t="s">
        <v>135</v>
      </c>
      <c r="D97" s="39"/>
      <c r="E97" s="39"/>
      <c r="F97" s="39"/>
      <c r="G97" s="39"/>
      <c r="H97" s="39"/>
      <c r="I97" s="39"/>
      <c r="J97" s="182">
        <f>BK97</f>
        <v>0</v>
      </c>
      <c r="K97" s="39"/>
      <c r="L97" s="43"/>
      <c r="M97" s="94"/>
      <c r="N97" s="183"/>
      <c r="O97" s="95"/>
      <c r="P97" s="184">
        <f>P98+P154+P263+P267</f>
        <v>0</v>
      </c>
      <c r="Q97" s="95"/>
      <c r="R97" s="184">
        <f>R98+R154+R263+R267</f>
        <v>9.1357715000000006</v>
      </c>
      <c r="S97" s="95"/>
      <c r="T97" s="185">
        <f>T98+T154+T263+T267</f>
        <v>7.2324599999999997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74</v>
      </c>
      <c r="AU97" s="16" t="s">
        <v>104</v>
      </c>
      <c r="BK97" s="186">
        <f>BK98+BK154+BK263+BK267</f>
        <v>0</v>
      </c>
    </row>
    <row r="98" s="12" customFormat="1" ht="25.92" customHeight="1">
      <c r="A98" s="12"/>
      <c r="B98" s="187"/>
      <c r="C98" s="188"/>
      <c r="D98" s="189" t="s">
        <v>74</v>
      </c>
      <c r="E98" s="190" t="s">
        <v>136</v>
      </c>
      <c r="F98" s="190" t="s">
        <v>137</v>
      </c>
      <c r="G98" s="188"/>
      <c r="H98" s="188"/>
      <c r="I98" s="191"/>
      <c r="J98" s="192">
        <f>BK98</f>
        <v>0</v>
      </c>
      <c r="K98" s="188"/>
      <c r="L98" s="193"/>
      <c r="M98" s="194"/>
      <c r="N98" s="195"/>
      <c r="O98" s="195"/>
      <c r="P98" s="196">
        <f>P99+P105+P108+P127+P144</f>
        <v>0</v>
      </c>
      <c r="Q98" s="195"/>
      <c r="R98" s="196">
        <f>R99+R105+R108+R127+R144</f>
        <v>7.777069</v>
      </c>
      <c r="S98" s="195"/>
      <c r="T98" s="197">
        <f>T99+T105+T108+T127+T144</f>
        <v>5.9249999999999998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8" t="s">
        <v>83</v>
      </c>
      <c r="AT98" s="199" t="s">
        <v>74</v>
      </c>
      <c r="AU98" s="199" t="s">
        <v>75</v>
      </c>
      <c r="AY98" s="198" t="s">
        <v>138</v>
      </c>
      <c r="BK98" s="200">
        <f>BK99+BK105+BK108+BK127+BK144</f>
        <v>0</v>
      </c>
    </row>
    <row r="99" s="12" customFormat="1" ht="22.8" customHeight="1">
      <c r="A99" s="12"/>
      <c r="B99" s="187"/>
      <c r="C99" s="188"/>
      <c r="D99" s="189" t="s">
        <v>74</v>
      </c>
      <c r="E99" s="201" t="s">
        <v>139</v>
      </c>
      <c r="F99" s="201" t="s">
        <v>140</v>
      </c>
      <c r="G99" s="188"/>
      <c r="H99" s="188"/>
      <c r="I99" s="191"/>
      <c r="J99" s="202">
        <f>BK99</f>
        <v>0</v>
      </c>
      <c r="K99" s="188"/>
      <c r="L99" s="193"/>
      <c r="M99" s="194"/>
      <c r="N99" s="195"/>
      <c r="O99" s="195"/>
      <c r="P99" s="196">
        <f>SUM(P100:P104)</f>
        <v>0</v>
      </c>
      <c r="Q99" s="195"/>
      <c r="R99" s="196">
        <f>SUM(R100:R104)</f>
        <v>1.71624</v>
      </c>
      <c r="S99" s="195"/>
      <c r="T99" s="197">
        <f>SUM(T100:T104)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8" t="s">
        <v>83</v>
      </c>
      <c r="AT99" s="199" t="s">
        <v>74</v>
      </c>
      <c r="AU99" s="199" t="s">
        <v>83</v>
      </c>
      <c r="AY99" s="198" t="s">
        <v>138</v>
      </c>
      <c r="BK99" s="200">
        <f>SUM(BK100:BK104)</f>
        <v>0</v>
      </c>
    </row>
    <row r="100" s="2" customFormat="1" ht="16.5" customHeight="1">
      <c r="A100" s="37"/>
      <c r="B100" s="38"/>
      <c r="C100" s="203" t="s">
        <v>141</v>
      </c>
      <c r="D100" s="203" t="s">
        <v>142</v>
      </c>
      <c r="E100" s="204" t="s">
        <v>143</v>
      </c>
      <c r="F100" s="205" t="s">
        <v>144</v>
      </c>
      <c r="G100" s="206" t="s">
        <v>145</v>
      </c>
      <c r="H100" s="207">
        <v>10</v>
      </c>
      <c r="I100" s="208"/>
      <c r="J100" s="209">
        <f>ROUND(I100*H100,2)</f>
        <v>0</v>
      </c>
      <c r="K100" s="205" t="s">
        <v>146</v>
      </c>
      <c r="L100" s="43"/>
      <c r="M100" s="210" t="s">
        <v>19</v>
      </c>
      <c r="N100" s="211" t="s">
        <v>46</v>
      </c>
      <c r="O100" s="83"/>
      <c r="P100" s="212">
        <f>O100*H100</f>
        <v>0</v>
      </c>
      <c r="Q100" s="212">
        <v>0.0049800000000000001</v>
      </c>
      <c r="R100" s="212">
        <f>Q100*H100</f>
        <v>0.049799999999999997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147</v>
      </c>
      <c r="AT100" s="214" t="s">
        <v>142</v>
      </c>
      <c r="AU100" s="214" t="s">
        <v>85</v>
      </c>
      <c r="AY100" s="16" t="s">
        <v>138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83</v>
      </c>
      <c r="BK100" s="215">
        <f>ROUND(I100*H100,2)</f>
        <v>0</v>
      </c>
      <c r="BL100" s="16" t="s">
        <v>147</v>
      </c>
      <c r="BM100" s="214" t="s">
        <v>148</v>
      </c>
    </row>
    <row r="101" s="2" customFormat="1">
      <c r="A101" s="37"/>
      <c r="B101" s="38"/>
      <c r="C101" s="39"/>
      <c r="D101" s="216" t="s">
        <v>149</v>
      </c>
      <c r="E101" s="39"/>
      <c r="F101" s="217" t="s">
        <v>150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85</v>
      </c>
    </row>
    <row r="102" s="13" customFormat="1">
      <c r="A102" s="13"/>
      <c r="B102" s="221"/>
      <c r="C102" s="222"/>
      <c r="D102" s="223" t="s">
        <v>151</v>
      </c>
      <c r="E102" s="224" t="s">
        <v>19</v>
      </c>
      <c r="F102" s="225" t="s">
        <v>152</v>
      </c>
      <c r="G102" s="222"/>
      <c r="H102" s="226">
        <v>10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151</v>
      </c>
      <c r="AU102" s="232" t="s">
        <v>85</v>
      </c>
      <c r="AV102" s="13" t="s">
        <v>85</v>
      </c>
      <c r="AW102" s="13" t="s">
        <v>34</v>
      </c>
      <c r="AX102" s="13" t="s">
        <v>83</v>
      </c>
      <c r="AY102" s="232" t="s">
        <v>138</v>
      </c>
    </row>
    <row r="103" s="2" customFormat="1" ht="24.15" customHeight="1">
      <c r="A103" s="37"/>
      <c r="B103" s="38"/>
      <c r="C103" s="203" t="s">
        <v>153</v>
      </c>
      <c r="D103" s="203" t="s">
        <v>142</v>
      </c>
      <c r="E103" s="204" t="s">
        <v>154</v>
      </c>
      <c r="F103" s="205" t="s">
        <v>155</v>
      </c>
      <c r="G103" s="206" t="s">
        <v>156</v>
      </c>
      <c r="H103" s="207">
        <v>27</v>
      </c>
      <c r="I103" s="208"/>
      <c r="J103" s="209">
        <f>ROUND(I103*H103,2)</f>
        <v>0</v>
      </c>
      <c r="K103" s="205" t="s">
        <v>146</v>
      </c>
      <c r="L103" s="43"/>
      <c r="M103" s="210" t="s">
        <v>19</v>
      </c>
      <c r="N103" s="211" t="s">
        <v>46</v>
      </c>
      <c r="O103" s="83"/>
      <c r="P103" s="212">
        <f>O103*H103</f>
        <v>0</v>
      </c>
      <c r="Q103" s="212">
        <v>0.061719999999999997</v>
      </c>
      <c r="R103" s="212">
        <f>Q103*H103</f>
        <v>1.6664399999999999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147</v>
      </c>
      <c r="AT103" s="214" t="s">
        <v>142</v>
      </c>
      <c r="AU103" s="214" t="s">
        <v>85</v>
      </c>
      <c r="AY103" s="16" t="s">
        <v>138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83</v>
      </c>
      <c r="BK103" s="215">
        <f>ROUND(I103*H103,2)</f>
        <v>0</v>
      </c>
      <c r="BL103" s="16" t="s">
        <v>147</v>
      </c>
      <c r="BM103" s="214" t="s">
        <v>157</v>
      </c>
    </row>
    <row r="104" s="2" customFormat="1">
      <c r="A104" s="37"/>
      <c r="B104" s="38"/>
      <c r="C104" s="39"/>
      <c r="D104" s="216" t="s">
        <v>149</v>
      </c>
      <c r="E104" s="39"/>
      <c r="F104" s="217" t="s">
        <v>158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85</v>
      </c>
    </row>
    <row r="105" s="12" customFormat="1" ht="22.8" customHeight="1">
      <c r="A105" s="12"/>
      <c r="B105" s="187"/>
      <c r="C105" s="188"/>
      <c r="D105" s="189" t="s">
        <v>74</v>
      </c>
      <c r="E105" s="201" t="s">
        <v>147</v>
      </c>
      <c r="F105" s="201" t="s">
        <v>159</v>
      </c>
      <c r="G105" s="188"/>
      <c r="H105" s="188"/>
      <c r="I105" s="191"/>
      <c r="J105" s="202">
        <f>BK105</f>
        <v>0</v>
      </c>
      <c r="K105" s="188"/>
      <c r="L105" s="193"/>
      <c r="M105" s="194"/>
      <c r="N105" s="195"/>
      <c r="O105" s="195"/>
      <c r="P105" s="196">
        <f>SUM(P106:P107)</f>
        <v>0</v>
      </c>
      <c r="Q105" s="195"/>
      <c r="R105" s="196">
        <f>SUM(R106:R107)</f>
        <v>0.37457000000000001</v>
      </c>
      <c r="S105" s="195"/>
      <c r="T105" s="197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8" t="s">
        <v>83</v>
      </c>
      <c r="AT105" s="199" t="s">
        <v>74</v>
      </c>
      <c r="AU105" s="199" t="s">
        <v>83</v>
      </c>
      <c r="AY105" s="198" t="s">
        <v>138</v>
      </c>
      <c r="BK105" s="200">
        <f>SUM(BK106:BK107)</f>
        <v>0</v>
      </c>
    </row>
    <row r="106" s="2" customFormat="1" ht="37.8" customHeight="1">
      <c r="A106" s="37"/>
      <c r="B106" s="38"/>
      <c r="C106" s="203" t="s">
        <v>160</v>
      </c>
      <c r="D106" s="203" t="s">
        <v>142</v>
      </c>
      <c r="E106" s="204" t="s">
        <v>161</v>
      </c>
      <c r="F106" s="205" t="s">
        <v>162</v>
      </c>
      <c r="G106" s="206" t="s">
        <v>163</v>
      </c>
      <c r="H106" s="207">
        <v>7</v>
      </c>
      <c r="I106" s="208"/>
      <c r="J106" s="209">
        <f>ROUND(I106*H106,2)</f>
        <v>0</v>
      </c>
      <c r="K106" s="205" t="s">
        <v>146</v>
      </c>
      <c r="L106" s="43"/>
      <c r="M106" s="210" t="s">
        <v>19</v>
      </c>
      <c r="N106" s="211" t="s">
        <v>46</v>
      </c>
      <c r="O106" s="83"/>
      <c r="P106" s="212">
        <f>O106*H106</f>
        <v>0</v>
      </c>
      <c r="Q106" s="212">
        <v>0.053510000000000002</v>
      </c>
      <c r="R106" s="212">
        <f>Q106*H106</f>
        <v>0.37457000000000001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147</v>
      </c>
      <c r="AT106" s="214" t="s">
        <v>142</v>
      </c>
      <c r="AU106" s="214" t="s">
        <v>85</v>
      </c>
      <c r="AY106" s="16" t="s">
        <v>138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83</v>
      </c>
      <c r="BK106" s="215">
        <f>ROUND(I106*H106,2)</f>
        <v>0</v>
      </c>
      <c r="BL106" s="16" t="s">
        <v>147</v>
      </c>
      <c r="BM106" s="214" t="s">
        <v>164</v>
      </c>
    </row>
    <row r="107" s="2" customFormat="1">
      <c r="A107" s="37"/>
      <c r="B107" s="38"/>
      <c r="C107" s="39"/>
      <c r="D107" s="216" t="s">
        <v>149</v>
      </c>
      <c r="E107" s="39"/>
      <c r="F107" s="217" t="s">
        <v>165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85</v>
      </c>
    </row>
    <row r="108" s="12" customFormat="1" ht="22.8" customHeight="1">
      <c r="A108" s="12"/>
      <c r="B108" s="187"/>
      <c r="C108" s="188"/>
      <c r="D108" s="189" t="s">
        <v>74</v>
      </c>
      <c r="E108" s="201" t="s">
        <v>166</v>
      </c>
      <c r="F108" s="201" t="s">
        <v>167</v>
      </c>
      <c r="G108" s="188"/>
      <c r="H108" s="188"/>
      <c r="I108" s="191"/>
      <c r="J108" s="202">
        <f>BK108</f>
        <v>0</v>
      </c>
      <c r="K108" s="188"/>
      <c r="L108" s="193"/>
      <c r="M108" s="194"/>
      <c r="N108" s="195"/>
      <c r="O108" s="195"/>
      <c r="P108" s="196">
        <f>SUM(P109:P126)</f>
        <v>0</v>
      </c>
      <c r="Q108" s="195"/>
      <c r="R108" s="196">
        <f>SUM(R109:R126)</f>
        <v>3.6811500000000001</v>
      </c>
      <c r="S108" s="195"/>
      <c r="T108" s="197">
        <f>SUM(T109:T126)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8" t="s">
        <v>83</v>
      </c>
      <c r="AT108" s="199" t="s">
        <v>74</v>
      </c>
      <c r="AU108" s="199" t="s">
        <v>83</v>
      </c>
      <c r="AY108" s="198" t="s">
        <v>138</v>
      </c>
      <c r="BK108" s="200">
        <f>SUM(BK109:BK126)</f>
        <v>0</v>
      </c>
    </row>
    <row r="109" s="2" customFormat="1" ht="21.75" customHeight="1">
      <c r="A109" s="37"/>
      <c r="B109" s="38"/>
      <c r="C109" s="203" t="s">
        <v>168</v>
      </c>
      <c r="D109" s="203" t="s">
        <v>142</v>
      </c>
      <c r="E109" s="204" t="s">
        <v>169</v>
      </c>
      <c r="F109" s="205" t="s">
        <v>170</v>
      </c>
      <c r="G109" s="206" t="s">
        <v>156</v>
      </c>
      <c r="H109" s="207">
        <v>60</v>
      </c>
      <c r="I109" s="208"/>
      <c r="J109" s="209">
        <f>ROUND(I109*H109,2)</f>
        <v>0</v>
      </c>
      <c r="K109" s="205" t="s">
        <v>171</v>
      </c>
      <c r="L109" s="43"/>
      <c r="M109" s="210" t="s">
        <v>19</v>
      </c>
      <c r="N109" s="211" t="s">
        <v>46</v>
      </c>
      <c r="O109" s="83"/>
      <c r="P109" s="212">
        <f>O109*H109</f>
        <v>0</v>
      </c>
      <c r="Q109" s="212">
        <v>0.0073499999999999998</v>
      </c>
      <c r="R109" s="212">
        <f>Q109*H109</f>
        <v>0.441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147</v>
      </c>
      <c r="AT109" s="214" t="s">
        <v>142</v>
      </c>
      <c r="AU109" s="214" t="s">
        <v>85</v>
      </c>
      <c r="AY109" s="16" t="s">
        <v>138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83</v>
      </c>
      <c r="BK109" s="215">
        <f>ROUND(I109*H109,2)</f>
        <v>0</v>
      </c>
      <c r="BL109" s="16" t="s">
        <v>147</v>
      </c>
      <c r="BM109" s="214" t="s">
        <v>172</v>
      </c>
    </row>
    <row r="110" s="2" customFormat="1">
      <c r="A110" s="37"/>
      <c r="B110" s="38"/>
      <c r="C110" s="39"/>
      <c r="D110" s="216" t="s">
        <v>149</v>
      </c>
      <c r="E110" s="39"/>
      <c r="F110" s="217" t="s">
        <v>173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149</v>
      </c>
      <c r="AU110" s="16" t="s">
        <v>85</v>
      </c>
    </row>
    <row r="111" s="2" customFormat="1" ht="21.75" customHeight="1">
      <c r="A111" s="37"/>
      <c r="B111" s="38"/>
      <c r="C111" s="203" t="s">
        <v>174</v>
      </c>
      <c r="D111" s="203" t="s">
        <v>142</v>
      </c>
      <c r="E111" s="204" t="s">
        <v>175</v>
      </c>
      <c r="F111" s="205" t="s">
        <v>176</v>
      </c>
      <c r="G111" s="206" t="s">
        <v>156</v>
      </c>
      <c r="H111" s="207">
        <v>60</v>
      </c>
      <c r="I111" s="208"/>
      <c r="J111" s="209">
        <f>ROUND(I111*H111,2)</f>
        <v>0</v>
      </c>
      <c r="K111" s="205" t="s">
        <v>171</v>
      </c>
      <c r="L111" s="43"/>
      <c r="M111" s="210" t="s">
        <v>19</v>
      </c>
      <c r="N111" s="211" t="s">
        <v>46</v>
      </c>
      <c r="O111" s="83"/>
      <c r="P111" s="212">
        <f>O111*H111</f>
        <v>0</v>
      </c>
      <c r="Q111" s="212">
        <v>0.027300000000000001</v>
      </c>
      <c r="R111" s="212">
        <f>Q111*H111</f>
        <v>1.6380000000000001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147</v>
      </c>
      <c r="AT111" s="214" t="s">
        <v>142</v>
      </c>
      <c r="AU111" s="214" t="s">
        <v>85</v>
      </c>
      <c r="AY111" s="16" t="s">
        <v>138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83</v>
      </c>
      <c r="BK111" s="215">
        <f>ROUND(I111*H111,2)</f>
        <v>0</v>
      </c>
      <c r="BL111" s="16" t="s">
        <v>147</v>
      </c>
      <c r="BM111" s="214" t="s">
        <v>177</v>
      </c>
    </row>
    <row r="112" s="2" customFormat="1">
      <c r="A112" s="37"/>
      <c r="B112" s="38"/>
      <c r="C112" s="39"/>
      <c r="D112" s="216" t="s">
        <v>149</v>
      </c>
      <c r="E112" s="39"/>
      <c r="F112" s="217" t="s">
        <v>178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149</v>
      </c>
      <c r="AU112" s="16" t="s">
        <v>85</v>
      </c>
    </row>
    <row r="113" s="2" customFormat="1" ht="24.15" customHeight="1">
      <c r="A113" s="37"/>
      <c r="B113" s="38"/>
      <c r="C113" s="203" t="s">
        <v>179</v>
      </c>
      <c r="D113" s="203" t="s">
        <v>142</v>
      </c>
      <c r="E113" s="204" t="s">
        <v>180</v>
      </c>
      <c r="F113" s="205" t="s">
        <v>181</v>
      </c>
      <c r="G113" s="206" t="s">
        <v>156</v>
      </c>
      <c r="H113" s="207">
        <v>60</v>
      </c>
      <c r="I113" s="208"/>
      <c r="J113" s="209">
        <f>ROUND(I113*H113,2)</f>
        <v>0</v>
      </c>
      <c r="K113" s="205" t="s">
        <v>171</v>
      </c>
      <c r="L113" s="43"/>
      <c r="M113" s="210" t="s">
        <v>19</v>
      </c>
      <c r="N113" s="211" t="s">
        <v>46</v>
      </c>
      <c r="O113" s="83"/>
      <c r="P113" s="212">
        <f>O113*H113</f>
        <v>0</v>
      </c>
      <c r="Q113" s="212">
        <v>0.010500000000000001</v>
      </c>
      <c r="R113" s="212">
        <f>Q113*H113</f>
        <v>0.63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147</v>
      </c>
      <c r="AT113" s="214" t="s">
        <v>142</v>
      </c>
      <c r="AU113" s="214" t="s">
        <v>85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83</v>
      </c>
      <c r="BK113" s="215">
        <f>ROUND(I113*H113,2)</f>
        <v>0</v>
      </c>
      <c r="BL113" s="16" t="s">
        <v>147</v>
      </c>
      <c r="BM113" s="214" t="s">
        <v>182</v>
      </c>
    </row>
    <row r="114" s="2" customFormat="1">
      <c r="A114" s="37"/>
      <c r="B114" s="38"/>
      <c r="C114" s="39"/>
      <c r="D114" s="216" t="s">
        <v>149</v>
      </c>
      <c r="E114" s="39"/>
      <c r="F114" s="217" t="s">
        <v>183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149</v>
      </c>
      <c r="AU114" s="16" t="s">
        <v>85</v>
      </c>
    </row>
    <row r="115" s="2" customFormat="1" ht="24.15" customHeight="1">
      <c r="A115" s="37"/>
      <c r="B115" s="38"/>
      <c r="C115" s="203" t="s">
        <v>184</v>
      </c>
      <c r="D115" s="203" t="s">
        <v>142</v>
      </c>
      <c r="E115" s="204" t="s">
        <v>185</v>
      </c>
      <c r="F115" s="205" t="s">
        <v>186</v>
      </c>
      <c r="G115" s="206" t="s">
        <v>156</v>
      </c>
      <c r="H115" s="207">
        <v>99</v>
      </c>
      <c r="I115" s="208"/>
      <c r="J115" s="209">
        <f>ROUND(I115*H115,2)</f>
        <v>0</v>
      </c>
      <c r="K115" s="205" t="s">
        <v>19</v>
      </c>
      <c r="L115" s="43"/>
      <c r="M115" s="210" t="s">
        <v>19</v>
      </c>
      <c r="N115" s="211" t="s">
        <v>46</v>
      </c>
      <c r="O115" s="83"/>
      <c r="P115" s="212">
        <f>O115*H115</f>
        <v>0</v>
      </c>
      <c r="Q115" s="212">
        <v>0.0043800000000000002</v>
      </c>
      <c r="R115" s="212">
        <f>Q115*H115</f>
        <v>0.43362000000000001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147</v>
      </c>
      <c r="AT115" s="214" t="s">
        <v>142</v>
      </c>
      <c r="AU115" s="214" t="s">
        <v>85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83</v>
      </c>
      <c r="BK115" s="215">
        <f>ROUND(I115*H115,2)</f>
        <v>0</v>
      </c>
      <c r="BL115" s="16" t="s">
        <v>147</v>
      </c>
      <c r="BM115" s="214" t="s">
        <v>187</v>
      </c>
    </row>
    <row r="116" s="2" customFormat="1" ht="16.5" customHeight="1">
      <c r="A116" s="37"/>
      <c r="B116" s="38"/>
      <c r="C116" s="203" t="s">
        <v>188</v>
      </c>
      <c r="D116" s="203" t="s">
        <v>142</v>
      </c>
      <c r="E116" s="204" t="s">
        <v>189</v>
      </c>
      <c r="F116" s="205" t="s">
        <v>190</v>
      </c>
      <c r="G116" s="206" t="s">
        <v>156</v>
      </c>
      <c r="H116" s="207">
        <v>99</v>
      </c>
      <c r="I116" s="208"/>
      <c r="J116" s="209">
        <f>ROUND(I116*H116,2)</f>
        <v>0</v>
      </c>
      <c r="K116" s="205" t="s">
        <v>191</v>
      </c>
      <c r="L116" s="43"/>
      <c r="M116" s="210" t="s">
        <v>19</v>
      </c>
      <c r="N116" s="211" t="s">
        <v>46</v>
      </c>
      <c r="O116" s="83"/>
      <c r="P116" s="212">
        <f>O116*H116</f>
        <v>0</v>
      </c>
      <c r="Q116" s="212">
        <v>0.0040000000000000001</v>
      </c>
      <c r="R116" s="212">
        <f>Q116*H116</f>
        <v>0.39600000000000002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147</v>
      </c>
      <c r="AT116" s="214" t="s">
        <v>142</v>
      </c>
      <c r="AU116" s="214" t="s">
        <v>85</v>
      </c>
      <c r="AY116" s="16" t="s">
        <v>138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83</v>
      </c>
      <c r="BK116" s="215">
        <f>ROUND(I116*H116,2)</f>
        <v>0</v>
      </c>
      <c r="BL116" s="16" t="s">
        <v>147</v>
      </c>
      <c r="BM116" s="214" t="s">
        <v>192</v>
      </c>
    </row>
    <row r="117" s="2" customFormat="1">
      <c r="A117" s="37"/>
      <c r="B117" s="38"/>
      <c r="C117" s="39"/>
      <c r="D117" s="216" t="s">
        <v>149</v>
      </c>
      <c r="E117" s="39"/>
      <c r="F117" s="217" t="s">
        <v>193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149</v>
      </c>
      <c r="AU117" s="16" t="s">
        <v>85</v>
      </c>
    </row>
    <row r="118" s="2" customFormat="1" ht="21.75" customHeight="1">
      <c r="A118" s="37"/>
      <c r="B118" s="38"/>
      <c r="C118" s="203" t="s">
        <v>85</v>
      </c>
      <c r="D118" s="203" t="s">
        <v>142</v>
      </c>
      <c r="E118" s="204" t="s">
        <v>194</v>
      </c>
      <c r="F118" s="205" t="s">
        <v>195</v>
      </c>
      <c r="G118" s="206" t="s">
        <v>163</v>
      </c>
      <c r="H118" s="207">
        <v>7</v>
      </c>
      <c r="I118" s="208"/>
      <c r="J118" s="209">
        <f>ROUND(I118*H118,2)</f>
        <v>0</v>
      </c>
      <c r="K118" s="205" t="s">
        <v>146</v>
      </c>
      <c r="L118" s="43"/>
      <c r="M118" s="210" t="s">
        <v>19</v>
      </c>
      <c r="N118" s="211" t="s">
        <v>46</v>
      </c>
      <c r="O118" s="83"/>
      <c r="P118" s="212">
        <f>O118*H118</f>
        <v>0</v>
      </c>
      <c r="Q118" s="212">
        <v>0.01</v>
      </c>
      <c r="R118" s="212">
        <f>Q118*H118</f>
        <v>0.070000000000000007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147</v>
      </c>
      <c r="AT118" s="214" t="s">
        <v>142</v>
      </c>
      <c r="AU118" s="214" t="s">
        <v>85</v>
      </c>
      <c r="AY118" s="16" t="s">
        <v>138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83</v>
      </c>
      <c r="BK118" s="215">
        <f>ROUND(I118*H118,2)</f>
        <v>0</v>
      </c>
      <c r="BL118" s="16" t="s">
        <v>147</v>
      </c>
      <c r="BM118" s="214" t="s">
        <v>196</v>
      </c>
    </row>
    <row r="119" s="2" customFormat="1">
      <c r="A119" s="37"/>
      <c r="B119" s="38"/>
      <c r="C119" s="39"/>
      <c r="D119" s="216" t="s">
        <v>149</v>
      </c>
      <c r="E119" s="39"/>
      <c r="F119" s="217" t="s">
        <v>197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149</v>
      </c>
      <c r="AU119" s="16" t="s">
        <v>85</v>
      </c>
    </row>
    <row r="120" s="2" customFormat="1" ht="16.5" customHeight="1">
      <c r="A120" s="37"/>
      <c r="B120" s="38"/>
      <c r="C120" s="233" t="s">
        <v>198</v>
      </c>
      <c r="D120" s="233" t="s">
        <v>199</v>
      </c>
      <c r="E120" s="234" t="s">
        <v>200</v>
      </c>
      <c r="F120" s="235" t="s">
        <v>201</v>
      </c>
      <c r="G120" s="236" t="s">
        <v>163</v>
      </c>
      <c r="H120" s="237">
        <v>1</v>
      </c>
      <c r="I120" s="238"/>
      <c r="J120" s="239">
        <f>ROUND(I120*H120,2)</f>
        <v>0</v>
      </c>
      <c r="K120" s="235" t="s">
        <v>146</v>
      </c>
      <c r="L120" s="240"/>
      <c r="M120" s="241" t="s">
        <v>19</v>
      </c>
      <c r="N120" s="242" t="s">
        <v>46</v>
      </c>
      <c r="O120" s="83"/>
      <c r="P120" s="212">
        <f>O120*H120</f>
        <v>0</v>
      </c>
      <c r="Q120" s="212">
        <v>0.012489999999999999</v>
      </c>
      <c r="R120" s="212">
        <f>Q120*H120</f>
        <v>0.012489999999999999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202</v>
      </c>
      <c r="AT120" s="214" t="s">
        <v>199</v>
      </c>
      <c r="AU120" s="214" t="s">
        <v>85</v>
      </c>
      <c r="AY120" s="16" t="s">
        <v>138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83</v>
      </c>
      <c r="BK120" s="215">
        <f>ROUND(I120*H120,2)</f>
        <v>0</v>
      </c>
      <c r="BL120" s="16" t="s">
        <v>147</v>
      </c>
      <c r="BM120" s="214" t="s">
        <v>203</v>
      </c>
    </row>
    <row r="121" s="2" customFormat="1" ht="16.5" customHeight="1">
      <c r="A121" s="37"/>
      <c r="B121" s="38"/>
      <c r="C121" s="233" t="s">
        <v>204</v>
      </c>
      <c r="D121" s="233" t="s">
        <v>199</v>
      </c>
      <c r="E121" s="234" t="s">
        <v>205</v>
      </c>
      <c r="F121" s="235" t="s">
        <v>206</v>
      </c>
      <c r="G121" s="236" t="s">
        <v>163</v>
      </c>
      <c r="H121" s="237">
        <v>1</v>
      </c>
      <c r="I121" s="238"/>
      <c r="J121" s="239">
        <f>ROUND(I121*H121,2)</f>
        <v>0</v>
      </c>
      <c r="K121" s="235" t="s">
        <v>146</v>
      </c>
      <c r="L121" s="240"/>
      <c r="M121" s="241" t="s">
        <v>19</v>
      </c>
      <c r="N121" s="242" t="s">
        <v>46</v>
      </c>
      <c r="O121" s="83"/>
      <c r="P121" s="212">
        <f>O121*H121</f>
        <v>0</v>
      </c>
      <c r="Q121" s="212">
        <v>0.01272</v>
      </c>
      <c r="R121" s="212">
        <f>Q121*H121</f>
        <v>0.01272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202</v>
      </c>
      <c r="AT121" s="214" t="s">
        <v>199</v>
      </c>
      <c r="AU121" s="214" t="s">
        <v>85</v>
      </c>
      <c r="AY121" s="16" t="s">
        <v>138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83</v>
      </c>
      <c r="BK121" s="215">
        <f>ROUND(I121*H121,2)</f>
        <v>0</v>
      </c>
      <c r="BL121" s="16" t="s">
        <v>147</v>
      </c>
      <c r="BM121" s="214" t="s">
        <v>207</v>
      </c>
    </row>
    <row r="122" s="2" customFormat="1">
      <c r="A122" s="37"/>
      <c r="B122" s="38"/>
      <c r="C122" s="39"/>
      <c r="D122" s="223" t="s">
        <v>208</v>
      </c>
      <c r="E122" s="39"/>
      <c r="F122" s="243" t="s">
        <v>209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208</v>
      </c>
      <c r="AU122" s="16" t="s">
        <v>85</v>
      </c>
    </row>
    <row r="123" s="2" customFormat="1" ht="24.15" customHeight="1">
      <c r="A123" s="37"/>
      <c r="B123" s="38"/>
      <c r="C123" s="203" t="s">
        <v>147</v>
      </c>
      <c r="D123" s="203" t="s">
        <v>142</v>
      </c>
      <c r="E123" s="204" t="s">
        <v>210</v>
      </c>
      <c r="F123" s="205" t="s">
        <v>211</v>
      </c>
      <c r="G123" s="206" t="s">
        <v>163</v>
      </c>
      <c r="H123" s="207">
        <v>1</v>
      </c>
      <c r="I123" s="208"/>
      <c r="J123" s="209">
        <f>ROUND(I123*H123,2)</f>
        <v>0</v>
      </c>
      <c r="K123" s="205" t="s">
        <v>146</v>
      </c>
      <c r="L123" s="43"/>
      <c r="M123" s="210" t="s">
        <v>19</v>
      </c>
      <c r="N123" s="211" t="s">
        <v>46</v>
      </c>
      <c r="O123" s="83"/>
      <c r="P123" s="212">
        <f>O123*H123</f>
        <v>0</v>
      </c>
      <c r="Q123" s="212">
        <v>0.00048000000000000001</v>
      </c>
      <c r="R123" s="212">
        <f>Q123*H123</f>
        <v>0.00048000000000000001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147</v>
      </c>
      <c r="AT123" s="214" t="s">
        <v>142</v>
      </c>
      <c r="AU123" s="214" t="s">
        <v>85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83</v>
      </c>
      <c r="BK123" s="215">
        <f>ROUND(I123*H123,2)</f>
        <v>0</v>
      </c>
      <c r="BL123" s="16" t="s">
        <v>147</v>
      </c>
      <c r="BM123" s="214" t="s">
        <v>212</v>
      </c>
    </row>
    <row r="124" s="2" customFormat="1">
      <c r="A124" s="37"/>
      <c r="B124" s="38"/>
      <c r="C124" s="39"/>
      <c r="D124" s="216" t="s">
        <v>149</v>
      </c>
      <c r="E124" s="39"/>
      <c r="F124" s="217" t="s">
        <v>213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149</v>
      </c>
      <c r="AU124" s="16" t="s">
        <v>85</v>
      </c>
    </row>
    <row r="125" s="2" customFormat="1" ht="24.15" customHeight="1">
      <c r="A125" s="37"/>
      <c r="B125" s="38"/>
      <c r="C125" s="203" t="s">
        <v>214</v>
      </c>
      <c r="D125" s="203" t="s">
        <v>142</v>
      </c>
      <c r="E125" s="204" t="s">
        <v>215</v>
      </c>
      <c r="F125" s="205" t="s">
        <v>216</v>
      </c>
      <c r="G125" s="206" t="s">
        <v>163</v>
      </c>
      <c r="H125" s="207">
        <v>1</v>
      </c>
      <c r="I125" s="208"/>
      <c r="J125" s="209">
        <f>ROUND(I125*H125,2)</f>
        <v>0</v>
      </c>
      <c r="K125" s="205" t="s">
        <v>146</v>
      </c>
      <c r="L125" s="43"/>
      <c r="M125" s="210" t="s">
        <v>19</v>
      </c>
      <c r="N125" s="211" t="s">
        <v>46</v>
      </c>
      <c r="O125" s="83"/>
      <c r="P125" s="212">
        <f>O125*H125</f>
        <v>0</v>
      </c>
      <c r="Q125" s="212">
        <v>0.04684</v>
      </c>
      <c r="R125" s="212">
        <f>Q125*H125</f>
        <v>0.04684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147</v>
      </c>
      <c r="AT125" s="214" t="s">
        <v>142</v>
      </c>
      <c r="AU125" s="214" t="s">
        <v>85</v>
      </c>
      <c r="AY125" s="16" t="s">
        <v>138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83</v>
      </c>
      <c r="BK125" s="215">
        <f>ROUND(I125*H125,2)</f>
        <v>0</v>
      </c>
      <c r="BL125" s="16" t="s">
        <v>147</v>
      </c>
      <c r="BM125" s="214" t="s">
        <v>217</v>
      </c>
    </row>
    <row r="126" s="2" customFormat="1">
      <c r="A126" s="37"/>
      <c r="B126" s="38"/>
      <c r="C126" s="39"/>
      <c r="D126" s="216" t="s">
        <v>149</v>
      </c>
      <c r="E126" s="39"/>
      <c r="F126" s="217" t="s">
        <v>218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149</v>
      </c>
      <c r="AU126" s="16" t="s">
        <v>85</v>
      </c>
    </row>
    <row r="127" s="12" customFormat="1" ht="22.8" customHeight="1">
      <c r="A127" s="12"/>
      <c r="B127" s="187"/>
      <c r="C127" s="188"/>
      <c r="D127" s="189" t="s">
        <v>74</v>
      </c>
      <c r="E127" s="201" t="s">
        <v>219</v>
      </c>
      <c r="F127" s="201" t="s">
        <v>220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SUM(P128:P143)</f>
        <v>0</v>
      </c>
      <c r="Q127" s="195"/>
      <c r="R127" s="196">
        <f>SUM(R128:R143)</f>
        <v>2.005109</v>
      </c>
      <c r="S127" s="195"/>
      <c r="T127" s="197">
        <f>SUM(T128:T143)</f>
        <v>5.9249999999999998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83</v>
      </c>
      <c r="AT127" s="199" t="s">
        <v>74</v>
      </c>
      <c r="AU127" s="199" t="s">
        <v>83</v>
      </c>
      <c r="AY127" s="198" t="s">
        <v>138</v>
      </c>
      <c r="BK127" s="200">
        <f>SUM(BK128:BK143)</f>
        <v>0</v>
      </c>
    </row>
    <row r="128" s="2" customFormat="1" ht="24.15" customHeight="1">
      <c r="A128" s="37"/>
      <c r="B128" s="38"/>
      <c r="C128" s="203" t="s">
        <v>221</v>
      </c>
      <c r="D128" s="203" t="s">
        <v>142</v>
      </c>
      <c r="E128" s="204" t="s">
        <v>222</v>
      </c>
      <c r="F128" s="205" t="s">
        <v>223</v>
      </c>
      <c r="G128" s="206" t="s">
        <v>156</v>
      </c>
      <c r="H128" s="207">
        <v>39.299999999999997</v>
      </c>
      <c r="I128" s="208"/>
      <c r="J128" s="209">
        <f>ROUND(I128*H128,2)</f>
        <v>0</v>
      </c>
      <c r="K128" s="205" t="s">
        <v>146</v>
      </c>
      <c r="L128" s="43"/>
      <c r="M128" s="210" t="s">
        <v>19</v>
      </c>
      <c r="N128" s="211" t="s">
        <v>46</v>
      </c>
      <c r="O128" s="83"/>
      <c r="P128" s="212">
        <f>O128*H128</f>
        <v>0</v>
      </c>
      <c r="Q128" s="212">
        <v>0.00012999999999999999</v>
      </c>
      <c r="R128" s="212">
        <f>Q128*H128</f>
        <v>0.005108999999999999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147</v>
      </c>
      <c r="AT128" s="214" t="s">
        <v>142</v>
      </c>
      <c r="AU128" s="214" t="s">
        <v>85</v>
      </c>
      <c r="AY128" s="16" t="s">
        <v>138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83</v>
      </c>
      <c r="BK128" s="215">
        <f>ROUND(I128*H128,2)</f>
        <v>0</v>
      </c>
      <c r="BL128" s="16" t="s">
        <v>147</v>
      </c>
      <c r="BM128" s="214" t="s">
        <v>224</v>
      </c>
    </row>
    <row r="129" s="2" customFormat="1">
      <c r="A129" s="37"/>
      <c r="B129" s="38"/>
      <c r="C129" s="39"/>
      <c r="D129" s="216" t="s">
        <v>149</v>
      </c>
      <c r="E129" s="39"/>
      <c r="F129" s="217" t="s">
        <v>225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149</v>
      </c>
      <c r="AU129" s="16" t="s">
        <v>85</v>
      </c>
    </row>
    <row r="130" s="13" customFormat="1">
      <c r="A130" s="13"/>
      <c r="B130" s="221"/>
      <c r="C130" s="222"/>
      <c r="D130" s="223" t="s">
        <v>151</v>
      </c>
      <c r="E130" s="224" t="s">
        <v>19</v>
      </c>
      <c r="F130" s="225" t="s">
        <v>226</v>
      </c>
      <c r="G130" s="222"/>
      <c r="H130" s="226">
        <v>39.299999999999997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151</v>
      </c>
      <c r="AU130" s="232" t="s">
        <v>85</v>
      </c>
      <c r="AV130" s="13" t="s">
        <v>85</v>
      </c>
      <c r="AW130" s="13" t="s">
        <v>34</v>
      </c>
      <c r="AX130" s="13" t="s">
        <v>83</v>
      </c>
      <c r="AY130" s="232" t="s">
        <v>138</v>
      </c>
    </row>
    <row r="131" s="2" customFormat="1" ht="24.15" customHeight="1">
      <c r="A131" s="37"/>
      <c r="B131" s="38"/>
      <c r="C131" s="203" t="s">
        <v>227</v>
      </c>
      <c r="D131" s="203" t="s">
        <v>142</v>
      </c>
      <c r="E131" s="204" t="s">
        <v>228</v>
      </c>
      <c r="F131" s="205" t="s">
        <v>229</v>
      </c>
      <c r="G131" s="206" t="s">
        <v>156</v>
      </c>
      <c r="H131" s="207">
        <v>5</v>
      </c>
      <c r="I131" s="208"/>
      <c r="J131" s="209">
        <f>ROUND(I131*H131,2)</f>
        <v>0</v>
      </c>
      <c r="K131" s="205" t="s">
        <v>146</v>
      </c>
      <c r="L131" s="43"/>
      <c r="M131" s="210" t="s">
        <v>19</v>
      </c>
      <c r="N131" s="211" t="s">
        <v>46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0.26100000000000001</v>
      </c>
      <c r="T131" s="213">
        <f>S131*H131</f>
        <v>1.3050000000000002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147</v>
      </c>
      <c r="AT131" s="214" t="s">
        <v>142</v>
      </c>
      <c r="AU131" s="214" t="s">
        <v>85</v>
      </c>
      <c r="AY131" s="16" t="s">
        <v>138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83</v>
      </c>
      <c r="BK131" s="215">
        <f>ROUND(I131*H131,2)</f>
        <v>0</v>
      </c>
      <c r="BL131" s="16" t="s">
        <v>147</v>
      </c>
      <c r="BM131" s="214" t="s">
        <v>230</v>
      </c>
    </row>
    <row r="132" s="2" customFormat="1">
      <c r="A132" s="37"/>
      <c r="B132" s="38"/>
      <c r="C132" s="39"/>
      <c r="D132" s="216" t="s">
        <v>149</v>
      </c>
      <c r="E132" s="39"/>
      <c r="F132" s="217" t="s">
        <v>231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149</v>
      </c>
      <c r="AU132" s="16" t="s">
        <v>85</v>
      </c>
    </row>
    <row r="133" s="2" customFormat="1" ht="16.5" customHeight="1">
      <c r="A133" s="37"/>
      <c r="B133" s="38"/>
      <c r="C133" s="203" t="s">
        <v>232</v>
      </c>
      <c r="D133" s="203" t="s">
        <v>142</v>
      </c>
      <c r="E133" s="204" t="s">
        <v>233</v>
      </c>
      <c r="F133" s="205" t="s">
        <v>234</v>
      </c>
      <c r="G133" s="206" t="s">
        <v>235</v>
      </c>
      <c r="H133" s="207">
        <v>0.29999999999999999</v>
      </c>
      <c r="I133" s="208"/>
      <c r="J133" s="209">
        <f>ROUND(I133*H133,2)</f>
        <v>0</v>
      </c>
      <c r="K133" s="205" t="s">
        <v>146</v>
      </c>
      <c r="L133" s="43"/>
      <c r="M133" s="210" t="s">
        <v>19</v>
      </c>
      <c r="N133" s="211" t="s">
        <v>46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1.6000000000000001</v>
      </c>
      <c r="T133" s="213">
        <f>S133*H133</f>
        <v>0.47999999999999998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147</v>
      </c>
      <c r="AT133" s="214" t="s">
        <v>142</v>
      </c>
      <c r="AU133" s="214" t="s">
        <v>85</v>
      </c>
      <c r="AY133" s="16" t="s">
        <v>138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83</v>
      </c>
      <c r="BK133" s="215">
        <f>ROUND(I133*H133,2)</f>
        <v>0</v>
      </c>
      <c r="BL133" s="16" t="s">
        <v>147</v>
      </c>
      <c r="BM133" s="214" t="s">
        <v>236</v>
      </c>
    </row>
    <row r="134" s="2" customFormat="1">
      <c r="A134" s="37"/>
      <c r="B134" s="38"/>
      <c r="C134" s="39"/>
      <c r="D134" s="216" t="s">
        <v>149</v>
      </c>
      <c r="E134" s="39"/>
      <c r="F134" s="217" t="s">
        <v>237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149</v>
      </c>
      <c r="AU134" s="16" t="s">
        <v>85</v>
      </c>
    </row>
    <row r="135" s="13" customFormat="1">
      <c r="A135" s="13"/>
      <c r="B135" s="221"/>
      <c r="C135" s="222"/>
      <c r="D135" s="223" t="s">
        <v>151</v>
      </c>
      <c r="E135" s="224" t="s">
        <v>19</v>
      </c>
      <c r="F135" s="225" t="s">
        <v>238</v>
      </c>
      <c r="G135" s="222"/>
      <c r="H135" s="226">
        <v>0.29999999999999999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151</v>
      </c>
      <c r="AU135" s="232" t="s">
        <v>85</v>
      </c>
      <c r="AV135" s="13" t="s">
        <v>85</v>
      </c>
      <c r="AW135" s="13" t="s">
        <v>34</v>
      </c>
      <c r="AX135" s="13" t="s">
        <v>83</v>
      </c>
      <c r="AY135" s="232" t="s">
        <v>138</v>
      </c>
    </row>
    <row r="136" s="2" customFormat="1" ht="16.5" customHeight="1">
      <c r="A136" s="37"/>
      <c r="B136" s="38"/>
      <c r="C136" s="203" t="s">
        <v>166</v>
      </c>
      <c r="D136" s="203" t="s">
        <v>142</v>
      </c>
      <c r="E136" s="204" t="s">
        <v>239</v>
      </c>
      <c r="F136" s="205" t="s">
        <v>240</v>
      </c>
      <c r="G136" s="206" t="s">
        <v>156</v>
      </c>
      <c r="H136" s="207">
        <v>30.300000000000001</v>
      </c>
      <c r="I136" s="208"/>
      <c r="J136" s="209">
        <f>ROUND(I136*H136,2)</f>
        <v>0</v>
      </c>
      <c r="K136" s="205" t="s">
        <v>146</v>
      </c>
      <c r="L136" s="43"/>
      <c r="M136" s="210" t="s">
        <v>19</v>
      </c>
      <c r="N136" s="211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147</v>
      </c>
      <c r="AT136" s="214" t="s">
        <v>142</v>
      </c>
      <c r="AU136" s="214" t="s">
        <v>85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83</v>
      </c>
      <c r="BK136" s="215">
        <f>ROUND(I136*H136,2)</f>
        <v>0</v>
      </c>
      <c r="BL136" s="16" t="s">
        <v>147</v>
      </c>
      <c r="BM136" s="214" t="s">
        <v>241</v>
      </c>
    </row>
    <row r="137" s="2" customFormat="1">
      <c r="A137" s="37"/>
      <c r="B137" s="38"/>
      <c r="C137" s="39"/>
      <c r="D137" s="216" t="s">
        <v>149</v>
      </c>
      <c r="E137" s="39"/>
      <c r="F137" s="217" t="s">
        <v>242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149</v>
      </c>
      <c r="AU137" s="16" t="s">
        <v>85</v>
      </c>
    </row>
    <row r="138" s="2" customFormat="1" ht="16.5" customHeight="1">
      <c r="A138" s="37"/>
      <c r="B138" s="38"/>
      <c r="C138" s="203" t="s">
        <v>243</v>
      </c>
      <c r="D138" s="203" t="s">
        <v>142</v>
      </c>
      <c r="E138" s="204" t="s">
        <v>244</v>
      </c>
      <c r="F138" s="205" t="s">
        <v>245</v>
      </c>
      <c r="G138" s="206" t="s">
        <v>156</v>
      </c>
      <c r="H138" s="207">
        <v>212.09999999999999</v>
      </c>
      <c r="I138" s="208"/>
      <c r="J138" s="209">
        <f>ROUND(I138*H138,2)</f>
        <v>0</v>
      </c>
      <c r="K138" s="205" t="s">
        <v>146</v>
      </c>
      <c r="L138" s="43"/>
      <c r="M138" s="210" t="s">
        <v>19</v>
      </c>
      <c r="N138" s="211" t="s">
        <v>46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147</v>
      </c>
      <c r="AT138" s="214" t="s">
        <v>142</v>
      </c>
      <c r="AU138" s="214" t="s">
        <v>85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83</v>
      </c>
      <c r="BK138" s="215">
        <f>ROUND(I138*H138,2)</f>
        <v>0</v>
      </c>
      <c r="BL138" s="16" t="s">
        <v>147</v>
      </c>
      <c r="BM138" s="214" t="s">
        <v>246</v>
      </c>
    </row>
    <row r="139" s="2" customFormat="1">
      <c r="A139" s="37"/>
      <c r="B139" s="38"/>
      <c r="C139" s="39"/>
      <c r="D139" s="216" t="s">
        <v>149</v>
      </c>
      <c r="E139" s="39"/>
      <c r="F139" s="217" t="s">
        <v>247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149</v>
      </c>
      <c r="AU139" s="16" t="s">
        <v>85</v>
      </c>
    </row>
    <row r="140" s="13" customFormat="1">
      <c r="A140" s="13"/>
      <c r="B140" s="221"/>
      <c r="C140" s="222"/>
      <c r="D140" s="223" t="s">
        <v>151</v>
      </c>
      <c r="E140" s="224" t="s">
        <v>19</v>
      </c>
      <c r="F140" s="225" t="s">
        <v>248</v>
      </c>
      <c r="G140" s="222"/>
      <c r="H140" s="226">
        <v>212.09999999999999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151</v>
      </c>
      <c r="AU140" s="232" t="s">
        <v>85</v>
      </c>
      <c r="AV140" s="13" t="s">
        <v>85</v>
      </c>
      <c r="AW140" s="13" t="s">
        <v>34</v>
      </c>
      <c r="AX140" s="13" t="s">
        <v>83</v>
      </c>
      <c r="AY140" s="232" t="s">
        <v>138</v>
      </c>
    </row>
    <row r="141" s="2" customFormat="1" ht="21.75" customHeight="1">
      <c r="A141" s="37"/>
      <c r="B141" s="38"/>
      <c r="C141" s="233" t="s">
        <v>249</v>
      </c>
      <c r="D141" s="233" t="s">
        <v>199</v>
      </c>
      <c r="E141" s="234" t="s">
        <v>250</v>
      </c>
      <c r="F141" s="235" t="s">
        <v>251</v>
      </c>
      <c r="G141" s="236" t="s">
        <v>163</v>
      </c>
      <c r="H141" s="237">
        <v>2</v>
      </c>
      <c r="I141" s="238"/>
      <c r="J141" s="239">
        <f>ROUND(I141*H141,2)</f>
        <v>0</v>
      </c>
      <c r="K141" s="235" t="s">
        <v>252</v>
      </c>
      <c r="L141" s="240"/>
      <c r="M141" s="241" t="s">
        <v>19</v>
      </c>
      <c r="N141" s="242" t="s">
        <v>46</v>
      </c>
      <c r="O141" s="83"/>
      <c r="P141" s="212">
        <f>O141*H141</f>
        <v>0</v>
      </c>
      <c r="Q141" s="212">
        <v>1</v>
      </c>
      <c r="R141" s="212">
        <f>Q141*H141</f>
        <v>2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202</v>
      </c>
      <c r="AT141" s="214" t="s">
        <v>199</v>
      </c>
      <c r="AU141" s="214" t="s">
        <v>85</v>
      </c>
      <c r="AY141" s="16" t="s">
        <v>138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83</v>
      </c>
      <c r="BK141" s="215">
        <f>ROUND(I141*H141,2)</f>
        <v>0</v>
      </c>
      <c r="BL141" s="16" t="s">
        <v>147</v>
      </c>
      <c r="BM141" s="214" t="s">
        <v>253</v>
      </c>
    </row>
    <row r="142" s="2" customFormat="1" ht="24.15" customHeight="1">
      <c r="A142" s="37"/>
      <c r="B142" s="38"/>
      <c r="C142" s="203" t="s">
        <v>254</v>
      </c>
      <c r="D142" s="203" t="s">
        <v>142</v>
      </c>
      <c r="E142" s="204" t="s">
        <v>255</v>
      </c>
      <c r="F142" s="205" t="s">
        <v>256</v>
      </c>
      <c r="G142" s="206" t="s">
        <v>156</v>
      </c>
      <c r="H142" s="207">
        <v>90</v>
      </c>
      <c r="I142" s="208"/>
      <c r="J142" s="209">
        <f>ROUND(I142*H142,2)</f>
        <v>0</v>
      </c>
      <c r="K142" s="205" t="s">
        <v>171</v>
      </c>
      <c r="L142" s="43"/>
      <c r="M142" s="210" t="s">
        <v>19</v>
      </c>
      <c r="N142" s="211" t="s">
        <v>46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0.045999999999999999</v>
      </c>
      <c r="T142" s="213">
        <f>S142*H142</f>
        <v>4.1399999999999997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147</v>
      </c>
      <c r="AT142" s="214" t="s">
        <v>142</v>
      </c>
      <c r="AU142" s="214" t="s">
        <v>85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83</v>
      </c>
      <c r="BK142" s="215">
        <f>ROUND(I142*H142,2)</f>
        <v>0</v>
      </c>
      <c r="BL142" s="16" t="s">
        <v>147</v>
      </c>
      <c r="BM142" s="214" t="s">
        <v>257</v>
      </c>
    </row>
    <row r="143" s="2" customFormat="1">
      <c r="A143" s="37"/>
      <c r="B143" s="38"/>
      <c r="C143" s="39"/>
      <c r="D143" s="216" t="s">
        <v>149</v>
      </c>
      <c r="E143" s="39"/>
      <c r="F143" s="217" t="s">
        <v>258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149</v>
      </c>
      <c r="AU143" s="16" t="s">
        <v>85</v>
      </c>
    </row>
    <row r="144" s="12" customFormat="1" ht="22.8" customHeight="1">
      <c r="A144" s="12"/>
      <c r="B144" s="187"/>
      <c r="C144" s="188"/>
      <c r="D144" s="189" t="s">
        <v>74</v>
      </c>
      <c r="E144" s="201" t="s">
        <v>259</v>
      </c>
      <c r="F144" s="201" t="s">
        <v>260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SUM(P145:P153)</f>
        <v>0</v>
      </c>
      <c r="Q144" s="195"/>
      <c r="R144" s="196">
        <f>SUM(R145:R153)</f>
        <v>0</v>
      </c>
      <c r="S144" s="195"/>
      <c r="T144" s="197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83</v>
      </c>
      <c r="AT144" s="199" t="s">
        <v>74</v>
      </c>
      <c r="AU144" s="199" t="s">
        <v>83</v>
      </c>
      <c r="AY144" s="198" t="s">
        <v>138</v>
      </c>
      <c r="BK144" s="200">
        <f>SUM(BK145:BK153)</f>
        <v>0</v>
      </c>
    </row>
    <row r="145" s="2" customFormat="1" ht="24.15" customHeight="1">
      <c r="A145" s="37"/>
      <c r="B145" s="38"/>
      <c r="C145" s="203" t="s">
        <v>202</v>
      </c>
      <c r="D145" s="203" t="s">
        <v>142</v>
      </c>
      <c r="E145" s="204" t="s">
        <v>261</v>
      </c>
      <c r="F145" s="205" t="s">
        <v>262</v>
      </c>
      <c r="G145" s="206" t="s">
        <v>263</v>
      </c>
      <c r="H145" s="207">
        <v>6</v>
      </c>
      <c r="I145" s="208"/>
      <c r="J145" s="209">
        <f>ROUND(I145*H145,2)</f>
        <v>0</v>
      </c>
      <c r="K145" s="205" t="s">
        <v>146</v>
      </c>
      <c r="L145" s="43"/>
      <c r="M145" s="210" t="s">
        <v>19</v>
      </c>
      <c r="N145" s="211" t="s">
        <v>46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147</v>
      </c>
      <c r="AT145" s="214" t="s">
        <v>142</v>
      </c>
      <c r="AU145" s="214" t="s">
        <v>85</v>
      </c>
      <c r="AY145" s="16" t="s">
        <v>138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83</v>
      </c>
      <c r="BK145" s="215">
        <f>ROUND(I145*H145,2)</f>
        <v>0</v>
      </c>
      <c r="BL145" s="16" t="s">
        <v>147</v>
      </c>
      <c r="BM145" s="214" t="s">
        <v>264</v>
      </c>
    </row>
    <row r="146" s="2" customFormat="1">
      <c r="A146" s="37"/>
      <c r="B146" s="38"/>
      <c r="C146" s="39"/>
      <c r="D146" s="216" t="s">
        <v>149</v>
      </c>
      <c r="E146" s="39"/>
      <c r="F146" s="217" t="s">
        <v>265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149</v>
      </c>
      <c r="AU146" s="16" t="s">
        <v>85</v>
      </c>
    </row>
    <row r="147" s="2" customFormat="1" ht="16.5" customHeight="1">
      <c r="A147" s="37"/>
      <c r="B147" s="38"/>
      <c r="C147" s="203" t="s">
        <v>219</v>
      </c>
      <c r="D147" s="203" t="s">
        <v>142</v>
      </c>
      <c r="E147" s="204" t="s">
        <v>266</v>
      </c>
      <c r="F147" s="205" t="s">
        <v>267</v>
      </c>
      <c r="G147" s="206" t="s">
        <v>263</v>
      </c>
      <c r="H147" s="207">
        <v>6</v>
      </c>
      <c r="I147" s="208"/>
      <c r="J147" s="209">
        <f>ROUND(I147*H147,2)</f>
        <v>0</v>
      </c>
      <c r="K147" s="205" t="s">
        <v>19</v>
      </c>
      <c r="L147" s="43"/>
      <c r="M147" s="210" t="s">
        <v>19</v>
      </c>
      <c r="N147" s="211" t="s">
        <v>46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147</v>
      </c>
      <c r="AT147" s="214" t="s">
        <v>142</v>
      </c>
      <c r="AU147" s="214" t="s">
        <v>85</v>
      </c>
      <c r="AY147" s="16" t="s">
        <v>138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83</v>
      </c>
      <c r="BK147" s="215">
        <f>ROUND(I147*H147,2)</f>
        <v>0</v>
      </c>
      <c r="BL147" s="16" t="s">
        <v>147</v>
      </c>
      <c r="BM147" s="214" t="s">
        <v>268</v>
      </c>
    </row>
    <row r="148" s="2" customFormat="1" ht="16.5" customHeight="1">
      <c r="A148" s="37"/>
      <c r="B148" s="38"/>
      <c r="C148" s="203" t="s">
        <v>152</v>
      </c>
      <c r="D148" s="203" t="s">
        <v>142</v>
      </c>
      <c r="E148" s="204" t="s">
        <v>269</v>
      </c>
      <c r="F148" s="205" t="s">
        <v>270</v>
      </c>
      <c r="G148" s="206" t="s">
        <v>263</v>
      </c>
      <c r="H148" s="207">
        <v>90</v>
      </c>
      <c r="I148" s="208"/>
      <c r="J148" s="209">
        <f>ROUND(I148*H148,2)</f>
        <v>0</v>
      </c>
      <c r="K148" s="205" t="s">
        <v>19</v>
      </c>
      <c r="L148" s="43"/>
      <c r="M148" s="210" t="s">
        <v>19</v>
      </c>
      <c r="N148" s="211" t="s">
        <v>46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147</v>
      </c>
      <c r="AT148" s="214" t="s">
        <v>142</v>
      </c>
      <c r="AU148" s="214" t="s">
        <v>85</v>
      </c>
      <c r="AY148" s="16" t="s">
        <v>138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83</v>
      </c>
      <c r="BK148" s="215">
        <f>ROUND(I148*H148,2)</f>
        <v>0</v>
      </c>
      <c r="BL148" s="16" t="s">
        <v>147</v>
      </c>
      <c r="BM148" s="214" t="s">
        <v>271</v>
      </c>
    </row>
    <row r="149" s="13" customFormat="1">
      <c r="A149" s="13"/>
      <c r="B149" s="221"/>
      <c r="C149" s="222"/>
      <c r="D149" s="223" t="s">
        <v>151</v>
      </c>
      <c r="E149" s="224" t="s">
        <v>19</v>
      </c>
      <c r="F149" s="225" t="s">
        <v>272</v>
      </c>
      <c r="G149" s="222"/>
      <c r="H149" s="226">
        <v>90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151</v>
      </c>
      <c r="AU149" s="232" t="s">
        <v>85</v>
      </c>
      <c r="AV149" s="13" t="s">
        <v>85</v>
      </c>
      <c r="AW149" s="13" t="s">
        <v>34</v>
      </c>
      <c r="AX149" s="13" t="s">
        <v>83</v>
      </c>
      <c r="AY149" s="232" t="s">
        <v>138</v>
      </c>
    </row>
    <row r="150" s="2" customFormat="1" ht="24.15" customHeight="1">
      <c r="A150" s="37"/>
      <c r="B150" s="38"/>
      <c r="C150" s="203" t="s">
        <v>273</v>
      </c>
      <c r="D150" s="203" t="s">
        <v>142</v>
      </c>
      <c r="E150" s="204" t="s">
        <v>274</v>
      </c>
      <c r="F150" s="205" t="s">
        <v>275</v>
      </c>
      <c r="G150" s="206" t="s">
        <v>263</v>
      </c>
      <c r="H150" s="207">
        <v>4</v>
      </c>
      <c r="I150" s="208"/>
      <c r="J150" s="209">
        <f>ROUND(I150*H150,2)</f>
        <v>0</v>
      </c>
      <c r="K150" s="205" t="s">
        <v>146</v>
      </c>
      <c r="L150" s="43"/>
      <c r="M150" s="210" t="s">
        <v>19</v>
      </c>
      <c r="N150" s="211" t="s">
        <v>46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147</v>
      </c>
      <c r="AT150" s="214" t="s">
        <v>142</v>
      </c>
      <c r="AU150" s="214" t="s">
        <v>85</v>
      </c>
      <c r="AY150" s="16" t="s">
        <v>138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83</v>
      </c>
      <c r="BK150" s="215">
        <f>ROUND(I150*H150,2)</f>
        <v>0</v>
      </c>
      <c r="BL150" s="16" t="s">
        <v>147</v>
      </c>
      <c r="BM150" s="214" t="s">
        <v>276</v>
      </c>
    </row>
    <row r="151" s="2" customFormat="1">
      <c r="A151" s="37"/>
      <c r="B151" s="38"/>
      <c r="C151" s="39"/>
      <c r="D151" s="216" t="s">
        <v>149</v>
      </c>
      <c r="E151" s="39"/>
      <c r="F151" s="217" t="s">
        <v>277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149</v>
      </c>
      <c r="AU151" s="16" t="s">
        <v>85</v>
      </c>
    </row>
    <row r="152" s="2" customFormat="1" ht="24.15" customHeight="1">
      <c r="A152" s="37"/>
      <c r="B152" s="38"/>
      <c r="C152" s="203" t="s">
        <v>278</v>
      </c>
      <c r="D152" s="203" t="s">
        <v>142</v>
      </c>
      <c r="E152" s="204" t="s">
        <v>279</v>
      </c>
      <c r="F152" s="205" t="s">
        <v>280</v>
      </c>
      <c r="G152" s="206" t="s">
        <v>263</v>
      </c>
      <c r="H152" s="207">
        <v>2</v>
      </c>
      <c r="I152" s="208"/>
      <c r="J152" s="209">
        <f>ROUND(I152*H152,2)</f>
        <v>0</v>
      </c>
      <c r="K152" s="205" t="s">
        <v>146</v>
      </c>
      <c r="L152" s="43"/>
      <c r="M152" s="210" t="s">
        <v>19</v>
      </c>
      <c r="N152" s="211" t="s">
        <v>46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147</v>
      </c>
      <c r="AT152" s="214" t="s">
        <v>142</v>
      </c>
      <c r="AU152" s="214" t="s">
        <v>85</v>
      </c>
      <c r="AY152" s="16" t="s">
        <v>138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83</v>
      </c>
      <c r="BK152" s="215">
        <f>ROUND(I152*H152,2)</f>
        <v>0</v>
      </c>
      <c r="BL152" s="16" t="s">
        <v>147</v>
      </c>
      <c r="BM152" s="214" t="s">
        <v>281</v>
      </c>
    </row>
    <row r="153" s="2" customFormat="1">
      <c r="A153" s="37"/>
      <c r="B153" s="38"/>
      <c r="C153" s="39"/>
      <c r="D153" s="216" t="s">
        <v>149</v>
      </c>
      <c r="E153" s="39"/>
      <c r="F153" s="217" t="s">
        <v>282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149</v>
      </c>
      <c r="AU153" s="16" t="s">
        <v>85</v>
      </c>
    </row>
    <row r="154" s="12" customFormat="1" ht="25.92" customHeight="1">
      <c r="A154" s="12"/>
      <c r="B154" s="187"/>
      <c r="C154" s="188"/>
      <c r="D154" s="189" t="s">
        <v>74</v>
      </c>
      <c r="E154" s="190" t="s">
        <v>283</v>
      </c>
      <c r="F154" s="190" t="s">
        <v>284</v>
      </c>
      <c r="G154" s="188"/>
      <c r="H154" s="188"/>
      <c r="I154" s="191"/>
      <c r="J154" s="192">
        <f>BK154</f>
        <v>0</v>
      </c>
      <c r="K154" s="188"/>
      <c r="L154" s="193"/>
      <c r="M154" s="194"/>
      <c r="N154" s="195"/>
      <c r="O154" s="195"/>
      <c r="P154" s="196">
        <f>P155+P160+P173+P190+P212+P231+P244+P258</f>
        <v>0</v>
      </c>
      <c r="Q154" s="195"/>
      <c r="R154" s="196">
        <f>R155+R160+R173+R190+R212+R231+R244+R258</f>
        <v>1.3587024999999997</v>
      </c>
      <c r="S154" s="195"/>
      <c r="T154" s="197">
        <f>T155+T160+T173+T190+T212+T231+T244+T258</f>
        <v>1.3074600000000001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8" t="s">
        <v>85</v>
      </c>
      <c r="AT154" s="199" t="s">
        <v>74</v>
      </c>
      <c r="AU154" s="199" t="s">
        <v>75</v>
      </c>
      <c r="AY154" s="198" t="s">
        <v>138</v>
      </c>
      <c r="BK154" s="200">
        <f>BK155+BK160+BK173+BK190+BK212+BK231+BK244+BK258</f>
        <v>0</v>
      </c>
    </row>
    <row r="155" s="12" customFormat="1" ht="22.8" customHeight="1">
      <c r="A155" s="12"/>
      <c r="B155" s="187"/>
      <c r="C155" s="188"/>
      <c r="D155" s="189" t="s">
        <v>74</v>
      </c>
      <c r="E155" s="201" t="s">
        <v>285</v>
      </c>
      <c r="F155" s="201" t="s">
        <v>286</v>
      </c>
      <c r="G155" s="188"/>
      <c r="H155" s="188"/>
      <c r="I155" s="191"/>
      <c r="J155" s="202">
        <f>BK155</f>
        <v>0</v>
      </c>
      <c r="K155" s="188"/>
      <c r="L155" s="193"/>
      <c r="M155" s="194"/>
      <c r="N155" s="195"/>
      <c r="O155" s="195"/>
      <c r="P155" s="196">
        <f>SUM(P156:P159)</f>
        <v>0</v>
      </c>
      <c r="Q155" s="195"/>
      <c r="R155" s="196">
        <f>SUM(R156:R159)</f>
        <v>0</v>
      </c>
      <c r="S155" s="195"/>
      <c r="T155" s="197">
        <f>SUM(T156:T159)</f>
        <v>0.020320000000000001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8" t="s">
        <v>85</v>
      </c>
      <c r="AT155" s="199" t="s">
        <v>74</v>
      </c>
      <c r="AU155" s="199" t="s">
        <v>83</v>
      </c>
      <c r="AY155" s="198" t="s">
        <v>138</v>
      </c>
      <c r="BK155" s="200">
        <f>SUM(BK156:BK159)</f>
        <v>0</v>
      </c>
    </row>
    <row r="156" s="2" customFormat="1" ht="16.5" customHeight="1">
      <c r="A156" s="37"/>
      <c r="B156" s="38"/>
      <c r="C156" s="203" t="s">
        <v>287</v>
      </c>
      <c r="D156" s="203" t="s">
        <v>142</v>
      </c>
      <c r="E156" s="204" t="s">
        <v>288</v>
      </c>
      <c r="F156" s="205" t="s">
        <v>289</v>
      </c>
      <c r="G156" s="206" t="s">
        <v>290</v>
      </c>
      <c r="H156" s="207">
        <v>1</v>
      </c>
      <c r="I156" s="208"/>
      <c r="J156" s="209">
        <f>ROUND(I156*H156,2)</f>
        <v>0</v>
      </c>
      <c r="K156" s="205" t="s">
        <v>146</v>
      </c>
      <c r="L156" s="43"/>
      <c r="M156" s="210" t="s">
        <v>19</v>
      </c>
      <c r="N156" s="211" t="s">
        <v>46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0.019460000000000002</v>
      </c>
      <c r="T156" s="213">
        <f>S156*H156</f>
        <v>0.019460000000000002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291</v>
      </c>
      <c r="AT156" s="214" t="s">
        <v>142</v>
      </c>
      <c r="AU156" s="214" t="s">
        <v>85</v>
      </c>
      <c r="AY156" s="16" t="s">
        <v>138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83</v>
      </c>
      <c r="BK156" s="215">
        <f>ROUND(I156*H156,2)</f>
        <v>0</v>
      </c>
      <c r="BL156" s="16" t="s">
        <v>291</v>
      </c>
      <c r="BM156" s="214" t="s">
        <v>292</v>
      </c>
    </row>
    <row r="157" s="2" customFormat="1">
      <c r="A157" s="37"/>
      <c r="B157" s="38"/>
      <c r="C157" s="39"/>
      <c r="D157" s="216" t="s">
        <v>149</v>
      </c>
      <c r="E157" s="39"/>
      <c r="F157" s="217" t="s">
        <v>293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149</v>
      </c>
      <c r="AU157" s="16" t="s">
        <v>85</v>
      </c>
    </row>
    <row r="158" s="2" customFormat="1" ht="16.5" customHeight="1">
      <c r="A158" s="37"/>
      <c r="B158" s="38"/>
      <c r="C158" s="203" t="s">
        <v>294</v>
      </c>
      <c r="D158" s="203" t="s">
        <v>142</v>
      </c>
      <c r="E158" s="204" t="s">
        <v>295</v>
      </c>
      <c r="F158" s="205" t="s">
        <v>296</v>
      </c>
      <c r="G158" s="206" t="s">
        <v>290</v>
      </c>
      <c r="H158" s="207">
        <v>1</v>
      </c>
      <c r="I158" s="208"/>
      <c r="J158" s="209">
        <f>ROUND(I158*H158,2)</f>
        <v>0</v>
      </c>
      <c r="K158" s="205" t="s">
        <v>146</v>
      </c>
      <c r="L158" s="43"/>
      <c r="M158" s="210" t="s">
        <v>19</v>
      </c>
      <c r="N158" s="211" t="s">
        <v>46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0.00085999999999999998</v>
      </c>
      <c r="T158" s="213">
        <f>S158*H158</f>
        <v>0.00085999999999999998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291</v>
      </c>
      <c r="AT158" s="214" t="s">
        <v>142</v>
      </c>
      <c r="AU158" s="214" t="s">
        <v>85</v>
      </c>
      <c r="AY158" s="16" t="s">
        <v>138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83</v>
      </c>
      <c r="BK158" s="215">
        <f>ROUND(I158*H158,2)</f>
        <v>0</v>
      </c>
      <c r="BL158" s="16" t="s">
        <v>291</v>
      </c>
      <c r="BM158" s="214" t="s">
        <v>297</v>
      </c>
    </row>
    <row r="159" s="2" customFormat="1">
      <c r="A159" s="37"/>
      <c r="B159" s="38"/>
      <c r="C159" s="39"/>
      <c r="D159" s="216" t="s">
        <v>149</v>
      </c>
      <c r="E159" s="39"/>
      <c r="F159" s="217" t="s">
        <v>298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149</v>
      </c>
      <c r="AU159" s="16" t="s">
        <v>85</v>
      </c>
    </row>
    <row r="160" s="12" customFormat="1" ht="22.8" customHeight="1">
      <c r="A160" s="12"/>
      <c r="B160" s="187"/>
      <c r="C160" s="188"/>
      <c r="D160" s="189" t="s">
        <v>74</v>
      </c>
      <c r="E160" s="201" t="s">
        <v>299</v>
      </c>
      <c r="F160" s="201" t="s">
        <v>300</v>
      </c>
      <c r="G160" s="188"/>
      <c r="H160" s="188"/>
      <c r="I160" s="191"/>
      <c r="J160" s="202">
        <f>BK160</f>
        <v>0</v>
      </c>
      <c r="K160" s="188"/>
      <c r="L160" s="193"/>
      <c r="M160" s="194"/>
      <c r="N160" s="195"/>
      <c r="O160" s="195"/>
      <c r="P160" s="196">
        <f>SUM(P161:P172)</f>
        <v>0</v>
      </c>
      <c r="Q160" s="195"/>
      <c r="R160" s="196">
        <f>SUM(R161:R172)</f>
        <v>0.37230499999999994</v>
      </c>
      <c r="S160" s="195"/>
      <c r="T160" s="197">
        <f>SUM(T161:T172)</f>
        <v>0.062939999999999996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8" t="s">
        <v>85</v>
      </c>
      <c r="AT160" s="199" t="s">
        <v>74</v>
      </c>
      <c r="AU160" s="199" t="s">
        <v>83</v>
      </c>
      <c r="AY160" s="198" t="s">
        <v>138</v>
      </c>
      <c r="BK160" s="200">
        <f>SUM(BK161:BK172)</f>
        <v>0</v>
      </c>
    </row>
    <row r="161" s="2" customFormat="1" ht="24.15" customHeight="1">
      <c r="A161" s="37"/>
      <c r="B161" s="38"/>
      <c r="C161" s="203" t="s">
        <v>301</v>
      </c>
      <c r="D161" s="203" t="s">
        <v>142</v>
      </c>
      <c r="E161" s="204" t="s">
        <v>302</v>
      </c>
      <c r="F161" s="205" t="s">
        <v>303</v>
      </c>
      <c r="G161" s="206" t="s">
        <v>145</v>
      </c>
      <c r="H161" s="207">
        <v>2</v>
      </c>
      <c r="I161" s="208"/>
      <c r="J161" s="209">
        <f>ROUND(I161*H161,2)</f>
        <v>0</v>
      </c>
      <c r="K161" s="205" t="s">
        <v>146</v>
      </c>
      <c r="L161" s="43"/>
      <c r="M161" s="210" t="s">
        <v>19</v>
      </c>
      <c r="N161" s="211" t="s">
        <v>46</v>
      </c>
      <c r="O161" s="83"/>
      <c r="P161" s="212">
        <f>O161*H161</f>
        <v>0</v>
      </c>
      <c r="Q161" s="212">
        <v>0.0043800000000000002</v>
      </c>
      <c r="R161" s="212">
        <f>Q161*H161</f>
        <v>0.0087600000000000004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147</v>
      </c>
      <c r="AT161" s="214" t="s">
        <v>142</v>
      </c>
      <c r="AU161" s="214" t="s">
        <v>85</v>
      </c>
      <c r="AY161" s="16" t="s">
        <v>138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83</v>
      </c>
      <c r="BK161" s="215">
        <f>ROUND(I161*H161,2)</f>
        <v>0</v>
      </c>
      <c r="BL161" s="16" t="s">
        <v>147</v>
      </c>
      <c r="BM161" s="214" t="s">
        <v>304</v>
      </c>
    </row>
    <row r="162" s="2" customFormat="1">
      <c r="A162" s="37"/>
      <c r="B162" s="38"/>
      <c r="C162" s="39"/>
      <c r="D162" s="216" t="s">
        <v>149</v>
      </c>
      <c r="E162" s="39"/>
      <c r="F162" s="217" t="s">
        <v>305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85</v>
      </c>
    </row>
    <row r="163" s="2" customFormat="1" ht="24.15" customHeight="1">
      <c r="A163" s="37"/>
      <c r="B163" s="38"/>
      <c r="C163" s="203" t="s">
        <v>306</v>
      </c>
      <c r="D163" s="203" t="s">
        <v>142</v>
      </c>
      <c r="E163" s="204" t="s">
        <v>307</v>
      </c>
      <c r="F163" s="205" t="s">
        <v>308</v>
      </c>
      <c r="G163" s="206" t="s">
        <v>145</v>
      </c>
      <c r="H163" s="207">
        <v>2</v>
      </c>
      <c r="I163" s="208"/>
      <c r="J163" s="209">
        <f>ROUND(I163*H163,2)</f>
        <v>0</v>
      </c>
      <c r="K163" s="205" t="s">
        <v>146</v>
      </c>
      <c r="L163" s="43"/>
      <c r="M163" s="210" t="s">
        <v>19</v>
      </c>
      <c r="N163" s="211" t="s">
        <v>46</v>
      </c>
      <c r="O163" s="83"/>
      <c r="P163" s="212">
        <f>O163*H163</f>
        <v>0</v>
      </c>
      <c r="Q163" s="212">
        <v>1.0000000000000001E-05</v>
      </c>
      <c r="R163" s="212">
        <f>Q163*H163</f>
        <v>2.0000000000000002E-05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291</v>
      </c>
      <c r="AT163" s="214" t="s">
        <v>142</v>
      </c>
      <c r="AU163" s="214" t="s">
        <v>85</v>
      </c>
      <c r="AY163" s="16" t="s">
        <v>138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83</v>
      </c>
      <c r="BK163" s="215">
        <f>ROUND(I163*H163,2)</f>
        <v>0</v>
      </c>
      <c r="BL163" s="16" t="s">
        <v>291</v>
      </c>
      <c r="BM163" s="214" t="s">
        <v>309</v>
      </c>
    </row>
    <row r="164" s="2" customFormat="1">
      <c r="A164" s="37"/>
      <c r="B164" s="38"/>
      <c r="C164" s="39"/>
      <c r="D164" s="216" t="s">
        <v>149</v>
      </c>
      <c r="E164" s="39"/>
      <c r="F164" s="217" t="s">
        <v>310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149</v>
      </c>
      <c r="AU164" s="16" t="s">
        <v>85</v>
      </c>
    </row>
    <row r="165" s="2" customFormat="1" ht="24.15" customHeight="1">
      <c r="A165" s="37"/>
      <c r="B165" s="38"/>
      <c r="C165" s="203" t="s">
        <v>311</v>
      </c>
      <c r="D165" s="203" t="s">
        <v>142</v>
      </c>
      <c r="E165" s="204" t="s">
        <v>312</v>
      </c>
      <c r="F165" s="205" t="s">
        <v>313</v>
      </c>
      <c r="G165" s="206" t="s">
        <v>156</v>
      </c>
      <c r="H165" s="207">
        <v>39.299999999999997</v>
      </c>
      <c r="I165" s="208"/>
      <c r="J165" s="209">
        <f>ROUND(I165*H165,2)</f>
        <v>0</v>
      </c>
      <c r="K165" s="205" t="s">
        <v>19</v>
      </c>
      <c r="L165" s="43"/>
      <c r="M165" s="210" t="s">
        <v>19</v>
      </c>
      <c r="N165" s="211" t="s">
        <v>46</v>
      </c>
      <c r="O165" s="83"/>
      <c r="P165" s="212">
        <f>O165*H165</f>
        <v>0</v>
      </c>
      <c r="Q165" s="212">
        <v>0.00125</v>
      </c>
      <c r="R165" s="212">
        <f>Q165*H165</f>
        <v>0.049124999999999995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291</v>
      </c>
      <c r="AT165" s="214" t="s">
        <v>142</v>
      </c>
      <c r="AU165" s="214" t="s">
        <v>85</v>
      </c>
      <c r="AY165" s="16" t="s">
        <v>138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83</v>
      </c>
      <c r="BK165" s="215">
        <f>ROUND(I165*H165,2)</f>
        <v>0</v>
      </c>
      <c r="BL165" s="16" t="s">
        <v>291</v>
      </c>
      <c r="BM165" s="214" t="s">
        <v>314</v>
      </c>
    </row>
    <row r="166" s="2" customFormat="1" ht="16.5" customHeight="1">
      <c r="A166" s="37"/>
      <c r="B166" s="38"/>
      <c r="C166" s="233" t="s">
        <v>315</v>
      </c>
      <c r="D166" s="233" t="s">
        <v>199</v>
      </c>
      <c r="E166" s="234" t="s">
        <v>316</v>
      </c>
      <c r="F166" s="235" t="s">
        <v>317</v>
      </c>
      <c r="G166" s="236" t="s">
        <v>156</v>
      </c>
      <c r="H166" s="237">
        <v>39.299999999999997</v>
      </c>
      <c r="I166" s="238"/>
      <c r="J166" s="239">
        <f>ROUND(I166*H166,2)</f>
        <v>0</v>
      </c>
      <c r="K166" s="235" t="s">
        <v>19</v>
      </c>
      <c r="L166" s="240"/>
      <c r="M166" s="241" t="s">
        <v>19</v>
      </c>
      <c r="N166" s="242" t="s">
        <v>46</v>
      </c>
      <c r="O166" s="83"/>
      <c r="P166" s="212">
        <f>O166*H166</f>
        <v>0</v>
      </c>
      <c r="Q166" s="212">
        <v>0.0080000000000000002</v>
      </c>
      <c r="R166" s="212">
        <f>Q166*H166</f>
        <v>0.31439999999999996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311</v>
      </c>
      <c r="AT166" s="214" t="s">
        <v>199</v>
      </c>
      <c r="AU166" s="214" t="s">
        <v>85</v>
      </c>
      <c r="AY166" s="16" t="s">
        <v>138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83</v>
      </c>
      <c r="BK166" s="215">
        <f>ROUND(I166*H166,2)</f>
        <v>0</v>
      </c>
      <c r="BL166" s="16" t="s">
        <v>291</v>
      </c>
      <c r="BM166" s="214" t="s">
        <v>318</v>
      </c>
    </row>
    <row r="167" s="2" customFormat="1" ht="16.5" customHeight="1">
      <c r="A167" s="37"/>
      <c r="B167" s="38"/>
      <c r="C167" s="203" t="s">
        <v>319</v>
      </c>
      <c r="D167" s="203" t="s">
        <v>142</v>
      </c>
      <c r="E167" s="204" t="s">
        <v>320</v>
      </c>
      <c r="F167" s="205" t="s">
        <v>321</v>
      </c>
      <c r="G167" s="206" t="s">
        <v>156</v>
      </c>
      <c r="H167" s="207">
        <v>6</v>
      </c>
      <c r="I167" s="208"/>
      <c r="J167" s="209">
        <f>ROUND(I167*H167,2)</f>
        <v>0</v>
      </c>
      <c r="K167" s="205" t="s">
        <v>146</v>
      </c>
      <c r="L167" s="43"/>
      <c r="M167" s="210" t="s">
        <v>19</v>
      </c>
      <c r="N167" s="211" t="s">
        <v>46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0.010489999999999999</v>
      </c>
      <c r="T167" s="213">
        <f>S167*H167</f>
        <v>0.062939999999999996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291</v>
      </c>
      <c r="AT167" s="214" t="s">
        <v>142</v>
      </c>
      <c r="AU167" s="214" t="s">
        <v>85</v>
      </c>
      <c r="AY167" s="16" t="s">
        <v>138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83</v>
      </c>
      <c r="BK167" s="215">
        <f>ROUND(I167*H167,2)</f>
        <v>0</v>
      </c>
      <c r="BL167" s="16" t="s">
        <v>291</v>
      </c>
      <c r="BM167" s="214" t="s">
        <v>322</v>
      </c>
    </row>
    <row r="168" s="2" customFormat="1">
      <c r="A168" s="37"/>
      <c r="B168" s="38"/>
      <c r="C168" s="39"/>
      <c r="D168" s="216" t="s">
        <v>149</v>
      </c>
      <c r="E168" s="39"/>
      <c r="F168" s="217" t="s">
        <v>323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149</v>
      </c>
      <c r="AU168" s="16" t="s">
        <v>85</v>
      </c>
    </row>
    <row r="169" s="2" customFormat="1" ht="37.8" customHeight="1">
      <c r="A169" s="37"/>
      <c r="B169" s="38"/>
      <c r="C169" s="203" t="s">
        <v>324</v>
      </c>
      <c r="D169" s="203" t="s">
        <v>142</v>
      </c>
      <c r="E169" s="204" t="s">
        <v>325</v>
      </c>
      <c r="F169" s="205" t="s">
        <v>326</v>
      </c>
      <c r="G169" s="206" t="s">
        <v>263</v>
      </c>
      <c r="H169" s="207">
        <v>0.45000000000000001</v>
      </c>
      <c r="I169" s="208"/>
      <c r="J169" s="209">
        <f>ROUND(I169*H169,2)</f>
        <v>0</v>
      </c>
      <c r="K169" s="205" t="s">
        <v>146</v>
      </c>
      <c r="L169" s="43"/>
      <c r="M169" s="210" t="s">
        <v>19</v>
      </c>
      <c r="N169" s="211" t="s">
        <v>46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291</v>
      </c>
      <c r="AT169" s="214" t="s">
        <v>142</v>
      </c>
      <c r="AU169" s="214" t="s">
        <v>85</v>
      </c>
      <c r="AY169" s="16" t="s">
        <v>138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83</v>
      </c>
      <c r="BK169" s="215">
        <f>ROUND(I169*H169,2)</f>
        <v>0</v>
      </c>
      <c r="BL169" s="16" t="s">
        <v>291</v>
      </c>
      <c r="BM169" s="214" t="s">
        <v>327</v>
      </c>
    </row>
    <row r="170" s="2" customFormat="1">
      <c r="A170" s="37"/>
      <c r="B170" s="38"/>
      <c r="C170" s="39"/>
      <c r="D170" s="216" t="s">
        <v>149</v>
      </c>
      <c r="E170" s="39"/>
      <c r="F170" s="217" t="s">
        <v>328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149</v>
      </c>
      <c r="AU170" s="16" t="s">
        <v>85</v>
      </c>
    </row>
    <row r="171" s="2" customFormat="1" ht="33" customHeight="1">
      <c r="A171" s="37"/>
      <c r="B171" s="38"/>
      <c r="C171" s="203" t="s">
        <v>329</v>
      </c>
      <c r="D171" s="203" t="s">
        <v>142</v>
      </c>
      <c r="E171" s="204" t="s">
        <v>330</v>
      </c>
      <c r="F171" s="205" t="s">
        <v>331</v>
      </c>
      <c r="G171" s="206" t="s">
        <v>263</v>
      </c>
      <c r="H171" s="207">
        <v>0.45000000000000001</v>
      </c>
      <c r="I171" s="208"/>
      <c r="J171" s="209">
        <f>ROUND(I171*H171,2)</f>
        <v>0</v>
      </c>
      <c r="K171" s="205" t="s">
        <v>146</v>
      </c>
      <c r="L171" s="43"/>
      <c r="M171" s="210" t="s">
        <v>19</v>
      </c>
      <c r="N171" s="211" t="s">
        <v>46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291</v>
      </c>
      <c r="AT171" s="214" t="s">
        <v>142</v>
      </c>
      <c r="AU171" s="214" t="s">
        <v>85</v>
      </c>
      <c r="AY171" s="16" t="s">
        <v>138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83</v>
      </c>
      <c r="BK171" s="215">
        <f>ROUND(I171*H171,2)</f>
        <v>0</v>
      </c>
      <c r="BL171" s="16" t="s">
        <v>291</v>
      </c>
      <c r="BM171" s="214" t="s">
        <v>332</v>
      </c>
    </row>
    <row r="172" s="2" customFormat="1">
      <c r="A172" s="37"/>
      <c r="B172" s="38"/>
      <c r="C172" s="39"/>
      <c r="D172" s="216" t="s">
        <v>149</v>
      </c>
      <c r="E172" s="39"/>
      <c r="F172" s="217" t="s">
        <v>333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149</v>
      </c>
      <c r="AU172" s="16" t="s">
        <v>85</v>
      </c>
    </row>
    <row r="173" s="12" customFormat="1" ht="22.8" customHeight="1">
      <c r="A173" s="12"/>
      <c r="B173" s="187"/>
      <c r="C173" s="188"/>
      <c r="D173" s="189" t="s">
        <v>74</v>
      </c>
      <c r="E173" s="201" t="s">
        <v>334</v>
      </c>
      <c r="F173" s="201" t="s">
        <v>335</v>
      </c>
      <c r="G173" s="188"/>
      <c r="H173" s="188"/>
      <c r="I173" s="191"/>
      <c r="J173" s="202">
        <f>BK173</f>
        <v>0</v>
      </c>
      <c r="K173" s="188"/>
      <c r="L173" s="193"/>
      <c r="M173" s="194"/>
      <c r="N173" s="195"/>
      <c r="O173" s="195"/>
      <c r="P173" s="196">
        <f>SUM(P174:P189)</f>
        <v>0</v>
      </c>
      <c r="Q173" s="195"/>
      <c r="R173" s="196">
        <f>SUM(R174:R189)</f>
        <v>0.038400000000000004</v>
      </c>
      <c r="S173" s="195"/>
      <c r="T173" s="197">
        <f>SUM(T174:T189)</f>
        <v>0.073800000000000004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8" t="s">
        <v>85</v>
      </c>
      <c r="AT173" s="199" t="s">
        <v>74</v>
      </c>
      <c r="AU173" s="199" t="s">
        <v>83</v>
      </c>
      <c r="AY173" s="198" t="s">
        <v>138</v>
      </c>
      <c r="BK173" s="200">
        <f>SUM(BK174:BK189)</f>
        <v>0</v>
      </c>
    </row>
    <row r="174" s="2" customFormat="1" ht="16.5" customHeight="1">
      <c r="A174" s="37"/>
      <c r="B174" s="38"/>
      <c r="C174" s="203" t="s">
        <v>336</v>
      </c>
      <c r="D174" s="203" t="s">
        <v>142</v>
      </c>
      <c r="E174" s="204" t="s">
        <v>337</v>
      </c>
      <c r="F174" s="205" t="s">
        <v>338</v>
      </c>
      <c r="G174" s="206" t="s">
        <v>163</v>
      </c>
      <c r="H174" s="207">
        <v>1</v>
      </c>
      <c r="I174" s="208"/>
      <c r="J174" s="209">
        <f>ROUND(I174*H174,2)</f>
        <v>0</v>
      </c>
      <c r="K174" s="205" t="s">
        <v>146</v>
      </c>
      <c r="L174" s="43"/>
      <c r="M174" s="210" t="s">
        <v>19</v>
      </c>
      <c r="N174" s="211" t="s">
        <v>46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0.0018</v>
      </c>
      <c r="T174" s="213">
        <f>S174*H174</f>
        <v>0.0018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291</v>
      </c>
      <c r="AT174" s="214" t="s">
        <v>142</v>
      </c>
      <c r="AU174" s="214" t="s">
        <v>85</v>
      </c>
      <c r="AY174" s="16" t="s">
        <v>138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83</v>
      </c>
      <c r="BK174" s="215">
        <f>ROUND(I174*H174,2)</f>
        <v>0</v>
      </c>
      <c r="BL174" s="16" t="s">
        <v>291</v>
      </c>
      <c r="BM174" s="214" t="s">
        <v>339</v>
      </c>
    </row>
    <row r="175" s="2" customFormat="1">
      <c r="A175" s="37"/>
      <c r="B175" s="38"/>
      <c r="C175" s="39"/>
      <c r="D175" s="216" t="s">
        <v>149</v>
      </c>
      <c r="E175" s="39"/>
      <c r="F175" s="217" t="s">
        <v>340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149</v>
      </c>
      <c r="AU175" s="16" t="s">
        <v>85</v>
      </c>
    </row>
    <row r="176" s="2" customFormat="1" ht="16.5" customHeight="1">
      <c r="A176" s="37"/>
      <c r="B176" s="38"/>
      <c r="C176" s="233" t="s">
        <v>341</v>
      </c>
      <c r="D176" s="233" t="s">
        <v>199</v>
      </c>
      <c r="E176" s="234" t="s">
        <v>342</v>
      </c>
      <c r="F176" s="235" t="s">
        <v>343</v>
      </c>
      <c r="G176" s="236" t="s">
        <v>163</v>
      </c>
      <c r="H176" s="237">
        <v>1</v>
      </c>
      <c r="I176" s="238"/>
      <c r="J176" s="239">
        <f>ROUND(I176*H176,2)</f>
        <v>0</v>
      </c>
      <c r="K176" s="235" t="s">
        <v>146</v>
      </c>
      <c r="L176" s="240"/>
      <c r="M176" s="241" t="s">
        <v>19</v>
      </c>
      <c r="N176" s="242" t="s">
        <v>46</v>
      </c>
      <c r="O176" s="83"/>
      <c r="P176" s="212">
        <f>O176*H176</f>
        <v>0</v>
      </c>
      <c r="Q176" s="212">
        <v>0.016</v>
      </c>
      <c r="R176" s="212">
        <f>Q176*H176</f>
        <v>0.016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311</v>
      </c>
      <c r="AT176" s="214" t="s">
        <v>199</v>
      </c>
      <c r="AU176" s="214" t="s">
        <v>85</v>
      </c>
      <c r="AY176" s="16" t="s">
        <v>138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83</v>
      </c>
      <c r="BK176" s="215">
        <f>ROUND(I176*H176,2)</f>
        <v>0</v>
      </c>
      <c r="BL176" s="16" t="s">
        <v>291</v>
      </c>
      <c r="BM176" s="214" t="s">
        <v>344</v>
      </c>
    </row>
    <row r="177" s="2" customFormat="1">
      <c r="A177" s="37"/>
      <c r="B177" s="38"/>
      <c r="C177" s="39"/>
      <c r="D177" s="223" t="s">
        <v>208</v>
      </c>
      <c r="E177" s="39"/>
      <c r="F177" s="243" t="s">
        <v>345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208</v>
      </c>
      <c r="AU177" s="16" t="s">
        <v>85</v>
      </c>
    </row>
    <row r="178" s="2" customFormat="1" ht="16.5" customHeight="1">
      <c r="A178" s="37"/>
      <c r="B178" s="38"/>
      <c r="C178" s="233" t="s">
        <v>346</v>
      </c>
      <c r="D178" s="233" t="s">
        <v>199</v>
      </c>
      <c r="E178" s="234" t="s">
        <v>347</v>
      </c>
      <c r="F178" s="235" t="s">
        <v>348</v>
      </c>
      <c r="G178" s="236" t="s">
        <v>163</v>
      </c>
      <c r="H178" s="237">
        <v>1</v>
      </c>
      <c r="I178" s="238"/>
      <c r="J178" s="239">
        <f>ROUND(I178*H178,2)</f>
        <v>0</v>
      </c>
      <c r="K178" s="235" t="s">
        <v>146</v>
      </c>
      <c r="L178" s="240"/>
      <c r="M178" s="241" t="s">
        <v>19</v>
      </c>
      <c r="N178" s="242" t="s">
        <v>46</v>
      </c>
      <c r="O178" s="83"/>
      <c r="P178" s="212">
        <f>O178*H178</f>
        <v>0</v>
      </c>
      <c r="Q178" s="212">
        <v>0.017000000000000001</v>
      </c>
      <c r="R178" s="212">
        <f>Q178*H178</f>
        <v>0.017000000000000001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311</v>
      </c>
      <c r="AT178" s="214" t="s">
        <v>199</v>
      </c>
      <c r="AU178" s="214" t="s">
        <v>85</v>
      </c>
      <c r="AY178" s="16" t="s">
        <v>138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83</v>
      </c>
      <c r="BK178" s="215">
        <f>ROUND(I178*H178,2)</f>
        <v>0</v>
      </c>
      <c r="BL178" s="16" t="s">
        <v>291</v>
      </c>
      <c r="BM178" s="214" t="s">
        <v>349</v>
      </c>
    </row>
    <row r="179" s="2" customFormat="1">
      <c r="A179" s="37"/>
      <c r="B179" s="38"/>
      <c r="C179" s="39"/>
      <c r="D179" s="223" t="s">
        <v>208</v>
      </c>
      <c r="E179" s="39"/>
      <c r="F179" s="243" t="s">
        <v>350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208</v>
      </c>
      <c r="AU179" s="16" t="s">
        <v>85</v>
      </c>
    </row>
    <row r="180" s="2" customFormat="1" ht="16.5" customHeight="1">
      <c r="A180" s="37"/>
      <c r="B180" s="38"/>
      <c r="C180" s="233" t="s">
        <v>351</v>
      </c>
      <c r="D180" s="233" t="s">
        <v>199</v>
      </c>
      <c r="E180" s="234" t="s">
        <v>352</v>
      </c>
      <c r="F180" s="235" t="s">
        <v>353</v>
      </c>
      <c r="G180" s="236" t="s">
        <v>163</v>
      </c>
      <c r="H180" s="237">
        <v>1</v>
      </c>
      <c r="I180" s="238"/>
      <c r="J180" s="239">
        <f>ROUND(I180*H180,2)</f>
        <v>0</v>
      </c>
      <c r="K180" s="235" t="s">
        <v>146</v>
      </c>
      <c r="L180" s="240"/>
      <c r="M180" s="241" t="s">
        <v>19</v>
      </c>
      <c r="N180" s="242" t="s">
        <v>46</v>
      </c>
      <c r="O180" s="83"/>
      <c r="P180" s="212">
        <f>O180*H180</f>
        <v>0</v>
      </c>
      <c r="Q180" s="212">
        <v>0.0022000000000000001</v>
      </c>
      <c r="R180" s="212">
        <f>Q180*H180</f>
        <v>0.0022000000000000001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311</v>
      </c>
      <c r="AT180" s="214" t="s">
        <v>199</v>
      </c>
      <c r="AU180" s="214" t="s">
        <v>85</v>
      </c>
      <c r="AY180" s="16" t="s">
        <v>138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83</v>
      </c>
      <c r="BK180" s="215">
        <f>ROUND(I180*H180,2)</f>
        <v>0</v>
      </c>
      <c r="BL180" s="16" t="s">
        <v>291</v>
      </c>
      <c r="BM180" s="214" t="s">
        <v>354</v>
      </c>
    </row>
    <row r="181" s="2" customFormat="1">
      <c r="A181" s="37"/>
      <c r="B181" s="38"/>
      <c r="C181" s="39"/>
      <c r="D181" s="223" t="s">
        <v>208</v>
      </c>
      <c r="E181" s="39"/>
      <c r="F181" s="243" t="s">
        <v>355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208</v>
      </c>
      <c r="AU181" s="16" t="s">
        <v>85</v>
      </c>
    </row>
    <row r="182" s="2" customFormat="1" ht="16.5" customHeight="1">
      <c r="A182" s="37"/>
      <c r="B182" s="38"/>
      <c r="C182" s="233" t="s">
        <v>356</v>
      </c>
      <c r="D182" s="233" t="s">
        <v>199</v>
      </c>
      <c r="E182" s="234" t="s">
        <v>357</v>
      </c>
      <c r="F182" s="235" t="s">
        <v>358</v>
      </c>
      <c r="G182" s="236" t="s">
        <v>163</v>
      </c>
      <c r="H182" s="237">
        <v>1</v>
      </c>
      <c r="I182" s="238"/>
      <c r="J182" s="239">
        <f>ROUND(I182*H182,2)</f>
        <v>0</v>
      </c>
      <c r="K182" s="235" t="s">
        <v>146</v>
      </c>
      <c r="L182" s="240"/>
      <c r="M182" s="241" t="s">
        <v>19</v>
      </c>
      <c r="N182" s="242" t="s">
        <v>46</v>
      </c>
      <c r="O182" s="83"/>
      <c r="P182" s="212">
        <f>O182*H182</f>
        <v>0</v>
      </c>
      <c r="Q182" s="212">
        <v>0.0022000000000000001</v>
      </c>
      <c r="R182" s="212">
        <f>Q182*H182</f>
        <v>0.0022000000000000001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311</v>
      </c>
      <c r="AT182" s="214" t="s">
        <v>199</v>
      </c>
      <c r="AU182" s="214" t="s">
        <v>85</v>
      </c>
      <c r="AY182" s="16" t="s">
        <v>138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83</v>
      </c>
      <c r="BK182" s="215">
        <f>ROUND(I182*H182,2)</f>
        <v>0</v>
      </c>
      <c r="BL182" s="16" t="s">
        <v>291</v>
      </c>
      <c r="BM182" s="214" t="s">
        <v>359</v>
      </c>
    </row>
    <row r="183" s="2" customFormat="1">
      <c r="A183" s="37"/>
      <c r="B183" s="38"/>
      <c r="C183" s="39"/>
      <c r="D183" s="223" t="s">
        <v>208</v>
      </c>
      <c r="E183" s="39"/>
      <c r="F183" s="243" t="s">
        <v>355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208</v>
      </c>
      <c r="AU183" s="16" t="s">
        <v>85</v>
      </c>
    </row>
    <row r="184" s="2" customFormat="1" ht="16.5" customHeight="1">
      <c r="A184" s="37"/>
      <c r="B184" s="38"/>
      <c r="C184" s="233" t="s">
        <v>360</v>
      </c>
      <c r="D184" s="233" t="s">
        <v>199</v>
      </c>
      <c r="E184" s="234" t="s">
        <v>361</v>
      </c>
      <c r="F184" s="235" t="s">
        <v>362</v>
      </c>
      <c r="G184" s="236" t="s">
        <v>163</v>
      </c>
      <c r="H184" s="237">
        <v>1</v>
      </c>
      <c r="I184" s="238"/>
      <c r="J184" s="239">
        <f>ROUND(I184*H184,2)</f>
        <v>0</v>
      </c>
      <c r="K184" s="235" t="s">
        <v>146</v>
      </c>
      <c r="L184" s="240"/>
      <c r="M184" s="241" t="s">
        <v>19</v>
      </c>
      <c r="N184" s="242" t="s">
        <v>46</v>
      </c>
      <c r="O184" s="83"/>
      <c r="P184" s="212">
        <f>O184*H184</f>
        <v>0</v>
      </c>
      <c r="Q184" s="212">
        <v>0.00050000000000000001</v>
      </c>
      <c r="R184" s="212">
        <f>Q184*H184</f>
        <v>0.00050000000000000001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311</v>
      </c>
      <c r="AT184" s="214" t="s">
        <v>199</v>
      </c>
      <c r="AU184" s="214" t="s">
        <v>85</v>
      </c>
      <c r="AY184" s="16" t="s">
        <v>138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83</v>
      </c>
      <c r="BK184" s="215">
        <f>ROUND(I184*H184,2)</f>
        <v>0</v>
      </c>
      <c r="BL184" s="16" t="s">
        <v>291</v>
      </c>
      <c r="BM184" s="214" t="s">
        <v>363</v>
      </c>
    </row>
    <row r="185" s="2" customFormat="1" ht="16.5" customHeight="1">
      <c r="A185" s="37"/>
      <c r="B185" s="38"/>
      <c r="C185" s="233" t="s">
        <v>364</v>
      </c>
      <c r="D185" s="233" t="s">
        <v>199</v>
      </c>
      <c r="E185" s="234" t="s">
        <v>365</v>
      </c>
      <c r="F185" s="235" t="s">
        <v>366</v>
      </c>
      <c r="G185" s="236" t="s">
        <v>163</v>
      </c>
      <c r="H185" s="237">
        <v>1</v>
      </c>
      <c r="I185" s="238"/>
      <c r="J185" s="239">
        <f>ROUND(I185*H185,2)</f>
        <v>0</v>
      </c>
      <c r="K185" s="235" t="s">
        <v>146</v>
      </c>
      <c r="L185" s="240"/>
      <c r="M185" s="241" t="s">
        <v>19</v>
      </c>
      <c r="N185" s="242" t="s">
        <v>46</v>
      </c>
      <c r="O185" s="83"/>
      <c r="P185" s="212">
        <f>O185*H185</f>
        <v>0</v>
      </c>
      <c r="Q185" s="212">
        <v>0.00050000000000000001</v>
      </c>
      <c r="R185" s="212">
        <f>Q185*H185</f>
        <v>0.00050000000000000001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311</v>
      </c>
      <c r="AT185" s="214" t="s">
        <v>199</v>
      </c>
      <c r="AU185" s="214" t="s">
        <v>85</v>
      </c>
      <c r="AY185" s="16" t="s">
        <v>138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83</v>
      </c>
      <c r="BK185" s="215">
        <f>ROUND(I185*H185,2)</f>
        <v>0</v>
      </c>
      <c r="BL185" s="16" t="s">
        <v>291</v>
      </c>
      <c r="BM185" s="214" t="s">
        <v>367</v>
      </c>
    </row>
    <row r="186" s="2" customFormat="1" ht="24.15" customHeight="1">
      <c r="A186" s="37"/>
      <c r="B186" s="38"/>
      <c r="C186" s="203" t="s">
        <v>368</v>
      </c>
      <c r="D186" s="203" t="s">
        <v>142</v>
      </c>
      <c r="E186" s="204" t="s">
        <v>369</v>
      </c>
      <c r="F186" s="205" t="s">
        <v>370</v>
      </c>
      <c r="G186" s="206" t="s">
        <v>163</v>
      </c>
      <c r="H186" s="207">
        <v>3</v>
      </c>
      <c r="I186" s="208"/>
      <c r="J186" s="209">
        <f>ROUND(I186*H186,2)</f>
        <v>0</v>
      </c>
      <c r="K186" s="205" t="s">
        <v>146</v>
      </c>
      <c r="L186" s="43"/>
      <c r="M186" s="210" t="s">
        <v>19</v>
      </c>
      <c r="N186" s="211" t="s">
        <v>46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0.024</v>
      </c>
      <c r="T186" s="213">
        <f>S186*H186</f>
        <v>0.072000000000000008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291</v>
      </c>
      <c r="AT186" s="214" t="s">
        <v>142</v>
      </c>
      <c r="AU186" s="214" t="s">
        <v>85</v>
      </c>
      <c r="AY186" s="16" t="s">
        <v>138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83</v>
      </c>
      <c r="BK186" s="215">
        <f>ROUND(I186*H186,2)</f>
        <v>0</v>
      </c>
      <c r="BL186" s="16" t="s">
        <v>291</v>
      </c>
      <c r="BM186" s="214" t="s">
        <v>371</v>
      </c>
    </row>
    <row r="187" s="2" customFormat="1">
      <c r="A187" s="37"/>
      <c r="B187" s="38"/>
      <c r="C187" s="39"/>
      <c r="D187" s="216" t="s">
        <v>149</v>
      </c>
      <c r="E187" s="39"/>
      <c r="F187" s="217" t="s">
        <v>372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149</v>
      </c>
      <c r="AU187" s="16" t="s">
        <v>85</v>
      </c>
    </row>
    <row r="188" s="2" customFormat="1" ht="24.15" customHeight="1">
      <c r="A188" s="37"/>
      <c r="B188" s="38"/>
      <c r="C188" s="203" t="s">
        <v>373</v>
      </c>
      <c r="D188" s="203" t="s">
        <v>142</v>
      </c>
      <c r="E188" s="204" t="s">
        <v>374</v>
      </c>
      <c r="F188" s="205" t="s">
        <v>375</v>
      </c>
      <c r="G188" s="206" t="s">
        <v>263</v>
      </c>
      <c r="H188" s="207">
        <v>0.20000000000000001</v>
      </c>
      <c r="I188" s="208"/>
      <c r="J188" s="209">
        <f>ROUND(I188*H188,2)</f>
        <v>0</v>
      </c>
      <c r="K188" s="205" t="s">
        <v>146</v>
      </c>
      <c r="L188" s="43"/>
      <c r="M188" s="210" t="s">
        <v>19</v>
      </c>
      <c r="N188" s="211" t="s">
        <v>46</v>
      </c>
      <c r="O188" s="83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376</v>
      </c>
      <c r="AT188" s="214" t="s">
        <v>142</v>
      </c>
      <c r="AU188" s="214" t="s">
        <v>85</v>
      </c>
      <c r="AY188" s="16" t="s">
        <v>138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83</v>
      </c>
      <c r="BK188" s="215">
        <f>ROUND(I188*H188,2)</f>
        <v>0</v>
      </c>
      <c r="BL188" s="16" t="s">
        <v>376</v>
      </c>
      <c r="BM188" s="214" t="s">
        <v>377</v>
      </c>
    </row>
    <row r="189" s="2" customFormat="1">
      <c r="A189" s="37"/>
      <c r="B189" s="38"/>
      <c r="C189" s="39"/>
      <c r="D189" s="216" t="s">
        <v>149</v>
      </c>
      <c r="E189" s="39"/>
      <c r="F189" s="217" t="s">
        <v>378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149</v>
      </c>
      <c r="AU189" s="16" t="s">
        <v>85</v>
      </c>
    </row>
    <row r="190" s="12" customFormat="1" ht="22.8" customHeight="1">
      <c r="A190" s="12"/>
      <c r="B190" s="187"/>
      <c r="C190" s="188"/>
      <c r="D190" s="189" t="s">
        <v>74</v>
      </c>
      <c r="E190" s="201" t="s">
        <v>379</v>
      </c>
      <c r="F190" s="201" t="s">
        <v>380</v>
      </c>
      <c r="G190" s="188"/>
      <c r="H190" s="188"/>
      <c r="I190" s="191"/>
      <c r="J190" s="202">
        <f>BK190</f>
        <v>0</v>
      </c>
      <c r="K190" s="188"/>
      <c r="L190" s="193"/>
      <c r="M190" s="194"/>
      <c r="N190" s="195"/>
      <c r="O190" s="195"/>
      <c r="P190" s="196">
        <f>SUM(P191:P211)</f>
        <v>0</v>
      </c>
      <c r="Q190" s="195"/>
      <c r="R190" s="196">
        <f>SUM(R191:R211)</f>
        <v>0.58846500000000002</v>
      </c>
      <c r="S190" s="195"/>
      <c r="T190" s="197">
        <f>SUM(T191:T211)</f>
        <v>0.090900000000000009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8" t="s">
        <v>85</v>
      </c>
      <c r="AT190" s="199" t="s">
        <v>74</v>
      </c>
      <c r="AU190" s="199" t="s">
        <v>83</v>
      </c>
      <c r="AY190" s="198" t="s">
        <v>138</v>
      </c>
      <c r="BK190" s="200">
        <f>SUM(BK191:BK211)</f>
        <v>0</v>
      </c>
    </row>
    <row r="191" s="2" customFormat="1" ht="21.75" customHeight="1">
      <c r="A191" s="37"/>
      <c r="B191" s="38"/>
      <c r="C191" s="203" t="s">
        <v>381</v>
      </c>
      <c r="D191" s="203" t="s">
        <v>142</v>
      </c>
      <c r="E191" s="204" t="s">
        <v>382</v>
      </c>
      <c r="F191" s="205" t="s">
        <v>383</v>
      </c>
      <c r="G191" s="206" t="s">
        <v>156</v>
      </c>
      <c r="H191" s="207">
        <v>30.300000000000001</v>
      </c>
      <c r="I191" s="208"/>
      <c r="J191" s="209">
        <f>ROUND(I191*H191,2)</f>
        <v>0</v>
      </c>
      <c r="K191" s="205" t="s">
        <v>146</v>
      </c>
      <c r="L191" s="43"/>
      <c r="M191" s="210" t="s">
        <v>19</v>
      </c>
      <c r="N191" s="211" t="s">
        <v>46</v>
      </c>
      <c r="O191" s="83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291</v>
      </c>
      <c r="AT191" s="214" t="s">
        <v>142</v>
      </c>
      <c r="AU191" s="214" t="s">
        <v>85</v>
      </c>
      <c r="AY191" s="16" t="s">
        <v>138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83</v>
      </c>
      <c r="BK191" s="215">
        <f>ROUND(I191*H191,2)</f>
        <v>0</v>
      </c>
      <c r="BL191" s="16" t="s">
        <v>291</v>
      </c>
      <c r="BM191" s="214" t="s">
        <v>384</v>
      </c>
    </row>
    <row r="192" s="2" customFormat="1">
      <c r="A192" s="37"/>
      <c r="B192" s="38"/>
      <c r="C192" s="39"/>
      <c r="D192" s="216" t="s">
        <v>149</v>
      </c>
      <c r="E192" s="39"/>
      <c r="F192" s="217" t="s">
        <v>385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149</v>
      </c>
      <c r="AU192" s="16" t="s">
        <v>85</v>
      </c>
    </row>
    <row r="193" s="2" customFormat="1" ht="16.5" customHeight="1">
      <c r="A193" s="37"/>
      <c r="B193" s="38"/>
      <c r="C193" s="203" t="s">
        <v>386</v>
      </c>
      <c r="D193" s="203" t="s">
        <v>142</v>
      </c>
      <c r="E193" s="204" t="s">
        <v>387</v>
      </c>
      <c r="F193" s="205" t="s">
        <v>388</v>
      </c>
      <c r="G193" s="206" t="s">
        <v>156</v>
      </c>
      <c r="H193" s="207">
        <v>30.300000000000001</v>
      </c>
      <c r="I193" s="208"/>
      <c r="J193" s="209">
        <f>ROUND(I193*H193,2)</f>
        <v>0</v>
      </c>
      <c r="K193" s="205" t="s">
        <v>146</v>
      </c>
      <c r="L193" s="43"/>
      <c r="M193" s="210" t="s">
        <v>19</v>
      </c>
      <c r="N193" s="211" t="s">
        <v>46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291</v>
      </c>
      <c r="AT193" s="214" t="s">
        <v>142</v>
      </c>
      <c r="AU193" s="214" t="s">
        <v>85</v>
      </c>
      <c r="AY193" s="16" t="s">
        <v>138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83</v>
      </c>
      <c r="BK193" s="215">
        <f>ROUND(I193*H193,2)</f>
        <v>0</v>
      </c>
      <c r="BL193" s="16" t="s">
        <v>291</v>
      </c>
      <c r="BM193" s="214" t="s">
        <v>389</v>
      </c>
    </row>
    <row r="194" s="2" customFormat="1">
      <c r="A194" s="37"/>
      <c r="B194" s="38"/>
      <c r="C194" s="39"/>
      <c r="D194" s="216" t="s">
        <v>149</v>
      </c>
      <c r="E194" s="39"/>
      <c r="F194" s="217" t="s">
        <v>390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149</v>
      </c>
      <c r="AU194" s="16" t="s">
        <v>85</v>
      </c>
    </row>
    <row r="195" s="2" customFormat="1" ht="16.5" customHeight="1">
      <c r="A195" s="37"/>
      <c r="B195" s="38"/>
      <c r="C195" s="203" t="s">
        <v>391</v>
      </c>
      <c r="D195" s="203" t="s">
        <v>142</v>
      </c>
      <c r="E195" s="204" t="s">
        <v>392</v>
      </c>
      <c r="F195" s="205" t="s">
        <v>393</v>
      </c>
      <c r="G195" s="206" t="s">
        <v>156</v>
      </c>
      <c r="H195" s="207">
        <v>30.300000000000001</v>
      </c>
      <c r="I195" s="208"/>
      <c r="J195" s="209">
        <f>ROUND(I195*H195,2)</f>
        <v>0</v>
      </c>
      <c r="K195" s="205" t="s">
        <v>146</v>
      </c>
      <c r="L195" s="43"/>
      <c r="M195" s="210" t="s">
        <v>19</v>
      </c>
      <c r="N195" s="211" t="s">
        <v>46</v>
      </c>
      <c r="O195" s="83"/>
      <c r="P195" s="212">
        <f>O195*H195</f>
        <v>0</v>
      </c>
      <c r="Q195" s="212">
        <v>3.0000000000000001E-05</v>
      </c>
      <c r="R195" s="212">
        <f>Q195*H195</f>
        <v>0.00090900000000000009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291</v>
      </c>
      <c r="AT195" s="214" t="s">
        <v>142</v>
      </c>
      <c r="AU195" s="214" t="s">
        <v>85</v>
      </c>
      <c r="AY195" s="16" t="s">
        <v>138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83</v>
      </c>
      <c r="BK195" s="215">
        <f>ROUND(I195*H195,2)</f>
        <v>0</v>
      </c>
      <c r="BL195" s="16" t="s">
        <v>291</v>
      </c>
      <c r="BM195" s="214" t="s">
        <v>394</v>
      </c>
    </row>
    <row r="196" s="2" customFormat="1">
      <c r="A196" s="37"/>
      <c r="B196" s="38"/>
      <c r="C196" s="39"/>
      <c r="D196" s="216" t="s">
        <v>149</v>
      </c>
      <c r="E196" s="39"/>
      <c r="F196" s="217" t="s">
        <v>395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149</v>
      </c>
      <c r="AU196" s="16" t="s">
        <v>85</v>
      </c>
    </row>
    <row r="197" s="2" customFormat="1" ht="21.75" customHeight="1">
      <c r="A197" s="37"/>
      <c r="B197" s="38"/>
      <c r="C197" s="203" t="s">
        <v>396</v>
      </c>
      <c r="D197" s="203" t="s">
        <v>142</v>
      </c>
      <c r="E197" s="204" t="s">
        <v>397</v>
      </c>
      <c r="F197" s="205" t="s">
        <v>398</v>
      </c>
      <c r="G197" s="206" t="s">
        <v>156</v>
      </c>
      <c r="H197" s="207">
        <v>30.300000000000001</v>
      </c>
      <c r="I197" s="208"/>
      <c r="J197" s="209">
        <f>ROUND(I197*H197,2)</f>
        <v>0</v>
      </c>
      <c r="K197" s="205" t="s">
        <v>146</v>
      </c>
      <c r="L197" s="43"/>
      <c r="M197" s="210" t="s">
        <v>19</v>
      </c>
      <c r="N197" s="211" t="s">
        <v>46</v>
      </c>
      <c r="O197" s="83"/>
      <c r="P197" s="212">
        <f>O197*H197</f>
        <v>0</v>
      </c>
      <c r="Q197" s="212">
        <v>0.014999999999999999</v>
      </c>
      <c r="R197" s="212">
        <f>Q197*H197</f>
        <v>0.45450000000000002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291</v>
      </c>
      <c r="AT197" s="214" t="s">
        <v>142</v>
      </c>
      <c r="AU197" s="214" t="s">
        <v>85</v>
      </c>
      <c r="AY197" s="16" t="s">
        <v>138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83</v>
      </c>
      <c r="BK197" s="215">
        <f>ROUND(I197*H197,2)</f>
        <v>0</v>
      </c>
      <c r="BL197" s="16" t="s">
        <v>291</v>
      </c>
      <c r="BM197" s="214" t="s">
        <v>399</v>
      </c>
    </row>
    <row r="198" s="2" customFormat="1">
      <c r="A198" s="37"/>
      <c r="B198" s="38"/>
      <c r="C198" s="39"/>
      <c r="D198" s="216" t="s">
        <v>149</v>
      </c>
      <c r="E198" s="39"/>
      <c r="F198" s="217" t="s">
        <v>400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149</v>
      </c>
      <c r="AU198" s="16" t="s">
        <v>85</v>
      </c>
    </row>
    <row r="199" s="2" customFormat="1" ht="16.5" customHeight="1">
      <c r="A199" s="37"/>
      <c r="B199" s="38"/>
      <c r="C199" s="203" t="s">
        <v>401</v>
      </c>
      <c r="D199" s="203" t="s">
        <v>142</v>
      </c>
      <c r="E199" s="204" t="s">
        <v>402</v>
      </c>
      <c r="F199" s="205" t="s">
        <v>403</v>
      </c>
      <c r="G199" s="206" t="s">
        <v>156</v>
      </c>
      <c r="H199" s="207">
        <v>30.300000000000001</v>
      </c>
      <c r="I199" s="208"/>
      <c r="J199" s="209">
        <f>ROUND(I199*H199,2)</f>
        <v>0</v>
      </c>
      <c r="K199" s="205" t="s">
        <v>146</v>
      </c>
      <c r="L199" s="43"/>
      <c r="M199" s="210" t="s">
        <v>19</v>
      </c>
      <c r="N199" s="211" t="s">
        <v>46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0.0030000000000000001</v>
      </c>
      <c r="T199" s="213">
        <f>S199*H199</f>
        <v>0.090900000000000009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291</v>
      </c>
      <c r="AT199" s="214" t="s">
        <v>142</v>
      </c>
      <c r="AU199" s="214" t="s">
        <v>85</v>
      </c>
      <c r="AY199" s="16" t="s">
        <v>138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83</v>
      </c>
      <c r="BK199" s="215">
        <f>ROUND(I199*H199,2)</f>
        <v>0</v>
      </c>
      <c r="BL199" s="16" t="s">
        <v>291</v>
      </c>
      <c r="BM199" s="214" t="s">
        <v>404</v>
      </c>
    </row>
    <row r="200" s="2" customFormat="1">
      <c r="A200" s="37"/>
      <c r="B200" s="38"/>
      <c r="C200" s="39"/>
      <c r="D200" s="216" t="s">
        <v>149</v>
      </c>
      <c r="E200" s="39"/>
      <c r="F200" s="217" t="s">
        <v>405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149</v>
      </c>
      <c r="AU200" s="16" t="s">
        <v>85</v>
      </c>
    </row>
    <row r="201" s="2" customFormat="1" ht="16.5" customHeight="1">
      <c r="A201" s="37"/>
      <c r="B201" s="38"/>
      <c r="C201" s="203" t="s">
        <v>406</v>
      </c>
      <c r="D201" s="203" t="s">
        <v>142</v>
      </c>
      <c r="E201" s="204" t="s">
        <v>407</v>
      </c>
      <c r="F201" s="205" t="s">
        <v>408</v>
      </c>
      <c r="G201" s="206" t="s">
        <v>156</v>
      </c>
      <c r="H201" s="207">
        <v>30.300000000000001</v>
      </c>
      <c r="I201" s="208"/>
      <c r="J201" s="209">
        <f>ROUND(I201*H201,2)</f>
        <v>0</v>
      </c>
      <c r="K201" s="205" t="s">
        <v>146</v>
      </c>
      <c r="L201" s="43"/>
      <c r="M201" s="210" t="s">
        <v>19</v>
      </c>
      <c r="N201" s="211" t="s">
        <v>46</v>
      </c>
      <c r="O201" s="83"/>
      <c r="P201" s="212">
        <f>O201*H201</f>
        <v>0</v>
      </c>
      <c r="Q201" s="212">
        <v>0.00029999999999999997</v>
      </c>
      <c r="R201" s="212">
        <f>Q201*H201</f>
        <v>0.0090899999999999991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291</v>
      </c>
      <c r="AT201" s="214" t="s">
        <v>142</v>
      </c>
      <c r="AU201" s="214" t="s">
        <v>85</v>
      </c>
      <c r="AY201" s="16" t="s">
        <v>138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83</v>
      </c>
      <c r="BK201" s="215">
        <f>ROUND(I201*H201,2)</f>
        <v>0</v>
      </c>
      <c r="BL201" s="16" t="s">
        <v>291</v>
      </c>
      <c r="BM201" s="214" t="s">
        <v>409</v>
      </c>
    </row>
    <row r="202" s="2" customFormat="1">
      <c r="A202" s="37"/>
      <c r="B202" s="38"/>
      <c r="C202" s="39"/>
      <c r="D202" s="216" t="s">
        <v>149</v>
      </c>
      <c r="E202" s="39"/>
      <c r="F202" s="217" t="s">
        <v>410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149</v>
      </c>
      <c r="AU202" s="16" t="s">
        <v>85</v>
      </c>
    </row>
    <row r="203" s="2" customFormat="1" ht="24.15" customHeight="1">
      <c r="A203" s="37"/>
      <c r="B203" s="38"/>
      <c r="C203" s="233" t="s">
        <v>411</v>
      </c>
      <c r="D203" s="233" t="s">
        <v>199</v>
      </c>
      <c r="E203" s="234" t="s">
        <v>412</v>
      </c>
      <c r="F203" s="235" t="s">
        <v>413</v>
      </c>
      <c r="G203" s="236" t="s">
        <v>156</v>
      </c>
      <c r="H203" s="237">
        <v>39.299999999999997</v>
      </c>
      <c r="I203" s="238"/>
      <c r="J203" s="239">
        <f>ROUND(I203*H203,2)</f>
        <v>0</v>
      </c>
      <c r="K203" s="235" t="s">
        <v>146</v>
      </c>
      <c r="L203" s="240"/>
      <c r="M203" s="241" t="s">
        <v>19</v>
      </c>
      <c r="N203" s="242" t="s">
        <v>46</v>
      </c>
      <c r="O203" s="83"/>
      <c r="P203" s="212">
        <f>O203*H203</f>
        <v>0</v>
      </c>
      <c r="Q203" s="212">
        <v>0.0030999999999999999</v>
      </c>
      <c r="R203" s="212">
        <f>Q203*H203</f>
        <v>0.12182999999999998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311</v>
      </c>
      <c r="AT203" s="214" t="s">
        <v>199</v>
      </c>
      <c r="AU203" s="214" t="s">
        <v>85</v>
      </c>
      <c r="AY203" s="16" t="s">
        <v>138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83</v>
      </c>
      <c r="BK203" s="215">
        <f>ROUND(I203*H203,2)</f>
        <v>0</v>
      </c>
      <c r="BL203" s="16" t="s">
        <v>291</v>
      </c>
      <c r="BM203" s="214" t="s">
        <v>414</v>
      </c>
    </row>
    <row r="204" s="2" customFormat="1" ht="16.5" customHeight="1">
      <c r="A204" s="37"/>
      <c r="B204" s="38"/>
      <c r="C204" s="203" t="s">
        <v>415</v>
      </c>
      <c r="D204" s="203" t="s">
        <v>142</v>
      </c>
      <c r="E204" s="204" t="s">
        <v>416</v>
      </c>
      <c r="F204" s="205" t="s">
        <v>417</v>
      </c>
      <c r="G204" s="206" t="s">
        <v>145</v>
      </c>
      <c r="H204" s="207">
        <v>33</v>
      </c>
      <c r="I204" s="208"/>
      <c r="J204" s="209">
        <f>ROUND(I204*H204,2)</f>
        <v>0</v>
      </c>
      <c r="K204" s="205" t="s">
        <v>146</v>
      </c>
      <c r="L204" s="43"/>
      <c r="M204" s="210" t="s">
        <v>19</v>
      </c>
      <c r="N204" s="211" t="s">
        <v>46</v>
      </c>
      <c r="O204" s="83"/>
      <c r="P204" s="212">
        <f>O204*H204</f>
        <v>0</v>
      </c>
      <c r="Q204" s="212">
        <v>4.0000000000000003E-05</v>
      </c>
      <c r="R204" s="212">
        <f>Q204*H204</f>
        <v>0.0013200000000000002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291</v>
      </c>
      <c r="AT204" s="214" t="s">
        <v>142</v>
      </c>
      <c r="AU204" s="214" t="s">
        <v>85</v>
      </c>
      <c r="AY204" s="16" t="s">
        <v>138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83</v>
      </c>
      <c r="BK204" s="215">
        <f>ROUND(I204*H204,2)</f>
        <v>0</v>
      </c>
      <c r="BL204" s="16" t="s">
        <v>291</v>
      </c>
      <c r="BM204" s="214" t="s">
        <v>418</v>
      </c>
    </row>
    <row r="205" s="2" customFormat="1">
      <c r="A205" s="37"/>
      <c r="B205" s="38"/>
      <c r="C205" s="39"/>
      <c r="D205" s="216" t="s">
        <v>149</v>
      </c>
      <c r="E205" s="39"/>
      <c r="F205" s="217" t="s">
        <v>419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149</v>
      </c>
      <c r="AU205" s="16" t="s">
        <v>85</v>
      </c>
    </row>
    <row r="206" s="2" customFormat="1" ht="16.5" customHeight="1">
      <c r="A206" s="37"/>
      <c r="B206" s="38"/>
      <c r="C206" s="203" t="s">
        <v>420</v>
      </c>
      <c r="D206" s="203" t="s">
        <v>142</v>
      </c>
      <c r="E206" s="204" t="s">
        <v>421</v>
      </c>
      <c r="F206" s="205" t="s">
        <v>422</v>
      </c>
      <c r="G206" s="206" t="s">
        <v>145</v>
      </c>
      <c r="H206" s="207">
        <v>2</v>
      </c>
      <c r="I206" s="208"/>
      <c r="J206" s="209">
        <f>ROUND(I206*H206,2)</f>
        <v>0</v>
      </c>
      <c r="K206" s="205" t="s">
        <v>146</v>
      </c>
      <c r="L206" s="43"/>
      <c r="M206" s="210" t="s">
        <v>19</v>
      </c>
      <c r="N206" s="211" t="s">
        <v>46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291</v>
      </c>
      <c r="AT206" s="214" t="s">
        <v>142</v>
      </c>
      <c r="AU206" s="214" t="s">
        <v>85</v>
      </c>
      <c r="AY206" s="16" t="s">
        <v>138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83</v>
      </c>
      <c r="BK206" s="215">
        <f>ROUND(I206*H206,2)</f>
        <v>0</v>
      </c>
      <c r="BL206" s="16" t="s">
        <v>291</v>
      </c>
      <c r="BM206" s="214" t="s">
        <v>423</v>
      </c>
    </row>
    <row r="207" s="2" customFormat="1">
      <c r="A207" s="37"/>
      <c r="B207" s="38"/>
      <c r="C207" s="39"/>
      <c r="D207" s="216" t="s">
        <v>149</v>
      </c>
      <c r="E207" s="39"/>
      <c r="F207" s="217" t="s">
        <v>424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149</v>
      </c>
      <c r="AU207" s="16" t="s">
        <v>85</v>
      </c>
    </row>
    <row r="208" s="2" customFormat="1" ht="16.5" customHeight="1">
      <c r="A208" s="37"/>
      <c r="B208" s="38"/>
      <c r="C208" s="233" t="s">
        <v>425</v>
      </c>
      <c r="D208" s="233" t="s">
        <v>199</v>
      </c>
      <c r="E208" s="234" t="s">
        <v>426</v>
      </c>
      <c r="F208" s="235" t="s">
        <v>427</v>
      </c>
      <c r="G208" s="236" t="s">
        <v>145</v>
      </c>
      <c r="H208" s="237">
        <v>2.04</v>
      </c>
      <c r="I208" s="238"/>
      <c r="J208" s="239">
        <f>ROUND(I208*H208,2)</f>
        <v>0</v>
      </c>
      <c r="K208" s="235" t="s">
        <v>146</v>
      </c>
      <c r="L208" s="240"/>
      <c r="M208" s="241" t="s">
        <v>19</v>
      </c>
      <c r="N208" s="242" t="s">
        <v>46</v>
      </c>
      <c r="O208" s="83"/>
      <c r="P208" s="212">
        <f>O208*H208</f>
        <v>0</v>
      </c>
      <c r="Q208" s="212">
        <v>0.00040000000000000002</v>
      </c>
      <c r="R208" s="212">
        <f>Q208*H208</f>
        <v>0.0008160000000000001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311</v>
      </c>
      <c r="AT208" s="214" t="s">
        <v>199</v>
      </c>
      <c r="AU208" s="214" t="s">
        <v>85</v>
      </c>
      <c r="AY208" s="16" t="s">
        <v>138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83</v>
      </c>
      <c r="BK208" s="215">
        <f>ROUND(I208*H208,2)</f>
        <v>0</v>
      </c>
      <c r="BL208" s="16" t="s">
        <v>291</v>
      </c>
      <c r="BM208" s="214" t="s">
        <v>428</v>
      </c>
    </row>
    <row r="209" s="13" customFormat="1">
      <c r="A209" s="13"/>
      <c r="B209" s="221"/>
      <c r="C209" s="222"/>
      <c r="D209" s="223" t="s">
        <v>151</v>
      </c>
      <c r="E209" s="222"/>
      <c r="F209" s="225" t="s">
        <v>429</v>
      </c>
      <c r="G209" s="222"/>
      <c r="H209" s="226">
        <v>2.04</v>
      </c>
      <c r="I209" s="227"/>
      <c r="J209" s="222"/>
      <c r="K209" s="222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151</v>
      </c>
      <c r="AU209" s="232" t="s">
        <v>85</v>
      </c>
      <c r="AV209" s="13" t="s">
        <v>85</v>
      </c>
      <c r="AW209" s="13" t="s">
        <v>4</v>
      </c>
      <c r="AX209" s="13" t="s">
        <v>83</v>
      </c>
      <c r="AY209" s="232" t="s">
        <v>138</v>
      </c>
    </row>
    <row r="210" s="2" customFormat="1" ht="24.15" customHeight="1">
      <c r="A210" s="37"/>
      <c r="B210" s="38"/>
      <c r="C210" s="203" t="s">
        <v>430</v>
      </c>
      <c r="D210" s="203" t="s">
        <v>142</v>
      </c>
      <c r="E210" s="204" t="s">
        <v>431</v>
      </c>
      <c r="F210" s="205" t="s">
        <v>432</v>
      </c>
      <c r="G210" s="206" t="s">
        <v>263</v>
      </c>
      <c r="H210" s="207">
        <v>0.59999999999999998</v>
      </c>
      <c r="I210" s="208"/>
      <c r="J210" s="209">
        <f>ROUND(I210*H210,2)</f>
        <v>0</v>
      </c>
      <c r="K210" s="205" t="s">
        <v>146</v>
      </c>
      <c r="L210" s="43"/>
      <c r="M210" s="210" t="s">
        <v>19</v>
      </c>
      <c r="N210" s="211" t="s">
        <v>46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291</v>
      </c>
      <c r="AT210" s="214" t="s">
        <v>142</v>
      </c>
      <c r="AU210" s="214" t="s">
        <v>85</v>
      </c>
      <c r="AY210" s="16" t="s">
        <v>138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83</v>
      </c>
      <c r="BK210" s="215">
        <f>ROUND(I210*H210,2)</f>
        <v>0</v>
      </c>
      <c r="BL210" s="16" t="s">
        <v>291</v>
      </c>
      <c r="BM210" s="214" t="s">
        <v>433</v>
      </c>
    </row>
    <row r="211" s="2" customFormat="1">
      <c r="A211" s="37"/>
      <c r="B211" s="38"/>
      <c r="C211" s="39"/>
      <c r="D211" s="216" t="s">
        <v>149</v>
      </c>
      <c r="E211" s="39"/>
      <c r="F211" s="217" t="s">
        <v>434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149</v>
      </c>
      <c r="AU211" s="16" t="s">
        <v>85</v>
      </c>
    </row>
    <row r="212" s="12" customFormat="1" ht="22.8" customHeight="1">
      <c r="A212" s="12"/>
      <c r="B212" s="187"/>
      <c r="C212" s="188"/>
      <c r="D212" s="189" t="s">
        <v>74</v>
      </c>
      <c r="E212" s="201" t="s">
        <v>435</v>
      </c>
      <c r="F212" s="201" t="s">
        <v>436</v>
      </c>
      <c r="G212" s="188"/>
      <c r="H212" s="188"/>
      <c r="I212" s="191"/>
      <c r="J212" s="202">
        <f>BK212</f>
        <v>0</v>
      </c>
      <c r="K212" s="188"/>
      <c r="L212" s="193"/>
      <c r="M212" s="194"/>
      <c r="N212" s="195"/>
      <c r="O212" s="195"/>
      <c r="P212" s="196">
        <f>SUM(P213:P230)</f>
        <v>0</v>
      </c>
      <c r="Q212" s="195"/>
      <c r="R212" s="196">
        <f>SUM(R213:R230)</f>
        <v>0.30633250000000001</v>
      </c>
      <c r="S212" s="195"/>
      <c r="T212" s="197">
        <f>SUM(T213:T230)</f>
        <v>1.0595000000000001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8" t="s">
        <v>85</v>
      </c>
      <c r="AT212" s="199" t="s">
        <v>74</v>
      </c>
      <c r="AU212" s="199" t="s">
        <v>83</v>
      </c>
      <c r="AY212" s="198" t="s">
        <v>138</v>
      </c>
      <c r="BK212" s="200">
        <f>SUM(BK213:BK230)</f>
        <v>0</v>
      </c>
    </row>
    <row r="213" s="2" customFormat="1" ht="16.5" customHeight="1">
      <c r="A213" s="37"/>
      <c r="B213" s="38"/>
      <c r="C213" s="203" t="s">
        <v>437</v>
      </c>
      <c r="D213" s="203" t="s">
        <v>142</v>
      </c>
      <c r="E213" s="204" t="s">
        <v>438</v>
      </c>
      <c r="F213" s="205" t="s">
        <v>439</v>
      </c>
      <c r="G213" s="206" t="s">
        <v>156</v>
      </c>
      <c r="H213" s="207">
        <v>11.449999999999999</v>
      </c>
      <c r="I213" s="208"/>
      <c r="J213" s="209">
        <f>ROUND(I213*H213,2)</f>
        <v>0</v>
      </c>
      <c r="K213" s="205" t="s">
        <v>146</v>
      </c>
      <c r="L213" s="43"/>
      <c r="M213" s="210" t="s">
        <v>19</v>
      </c>
      <c r="N213" s="211" t="s">
        <v>46</v>
      </c>
      <c r="O213" s="83"/>
      <c r="P213" s="212">
        <f>O213*H213</f>
        <v>0</v>
      </c>
      <c r="Q213" s="212">
        <v>0.00029999999999999997</v>
      </c>
      <c r="R213" s="212">
        <f>Q213*H213</f>
        <v>0.0034349999999999997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291</v>
      </c>
      <c r="AT213" s="214" t="s">
        <v>142</v>
      </c>
      <c r="AU213" s="214" t="s">
        <v>85</v>
      </c>
      <c r="AY213" s="16" t="s">
        <v>138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83</v>
      </c>
      <c r="BK213" s="215">
        <f>ROUND(I213*H213,2)</f>
        <v>0</v>
      </c>
      <c r="BL213" s="16" t="s">
        <v>291</v>
      </c>
      <c r="BM213" s="214" t="s">
        <v>440</v>
      </c>
    </row>
    <row r="214" s="2" customFormat="1">
      <c r="A214" s="37"/>
      <c r="B214" s="38"/>
      <c r="C214" s="39"/>
      <c r="D214" s="216" t="s">
        <v>149</v>
      </c>
      <c r="E214" s="39"/>
      <c r="F214" s="217" t="s">
        <v>441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149</v>
      </c>
      <c r="AU214" s="16" t="s">
        <v>85</v>
      </c>
    </row>
    <row r="215" s="13" customFormat="1">
      <c r="A215" s="13"/>
      <c r="B215" s="221"/>
      <c r="C215" s="222"/>
      <c r="D215" s="223" t="s">
        <v>151</v>
      </c>
      <c r="E215" s="224" t="s">
        <v>19</v>
      </c>
      <c r="F215" s="225" t="s">
        <v>442</v>
      </c>
      <c r="G215" s="222"/>
      <c r="H215" s="226">
        <v>11.449999999999999</v>
      </c>
      <c r="I215" s="227"/>
      <c r="J215" s="222"/>
      <c r="K215" s="222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151</v>
      </c>
      <c r="AU215" s="232" t="s">
        <v>85</v>
      </c>
      <c r="AV215" s="13" t="s">
        <v>85</v>
      </c>
      <c r="AW215" s="13" t="s">
        <v>34</v>
      </c>
      <c r="AX215" s="13" t="s">
        <v>83</v>
      </c>
      <c r="AY215" s="232" t="s">
        <v>138</v>
      </c>
    </row>
    <row r="216" s="2" customFormat="1" ht="16.5" customHeight="1">
      <c r="A216" s="37"/>
      <c r="B216" s="38"/>
      <c r="C216" s="233" t="s">
        <v>443</v>
      </c>
      <c r="D216" s="233" t="s">
        <v>199</v>
      </c>
      <c r="E216" s="234" t="s">
        <v>444</v>
      </c>
      <c r="F216" s="235" t="s">
        <v>445</v>
      </c>
      <c r="G216" s="236" t="s">
        <v>446</v>
      </c>
      <c r="H216" s="237">
        <v>6</v>
      </c>
      <c r="I216" s="238"/>
      <c r="J216" s="239">
        <f>ROUND(I216*H216,2)</f>
        <v>0</v>
      </c>
      <c r="K216" s="235" t="s">
        <v>146</v>
      </c>
      <c r="L216" s="240"/>
      <c r="M216" s="241" t="s">
        <v>19</v>
      </c>
      <c r="N216" s="242" t="s">
        <v>46</v>
      </c>
      <c r="O216" s="83"/>
      <c r="P216" s="212">
        <f>O216*H216</f>
        <v>0</v>
      </c>
      <c r="Q216" s="212">
        <v>0.001</v>
      </c>
      <c r="R216" s="212">
        <f>Q216*H216</f>
        <v>0.0060000000000000001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311</v>
      </c>
      <c r="AT216" s="214" t="s">
        <v>199</v>
      </c>
      <c r="AU216" s="214" t="s">
        <v>85</v>
      </c>
      <c r="AY216" s="16" t="s">
        <v>138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83</v>
      </c>
      <c r="BK216" s="215">
        <f>ROUND(I216*H216,2)</f>
        <v>0</v>
      </c>
      <c r="BL216" s="16" t="s">
        <v>291</v>
      </c>
      <c r="BM216" s="214" t="s">
        <v>447</v>
      </c>
    </row>
    <row r="217" s="2" customFormat="1" ht="16.5" customHeight="1">
      <c r="A217" s="37"/>
      <c r="B217" s="38"/>
      <c r="C217" s="233" t="s">
        <v>448</v>
      </c>
      <c r="D217" s="233" t="s">
        <v>199</v>
      </c>
      <c r="E217" s="234" t="s">
        <v>449</v>
      </c>
      <c r="F217" s="235" t="s">
        <v>450</v>
      </c>
      <c r="G217" s="236" t="s">
        <v>145</v>
      </c>
      <c r="H217" s="237">
        <v>15</v>
      </c>
      <c r="I217" s="238"/>
      <c r="J217" s="239">
        <f>ROUND(I217*H217,2)</f>
        <v>0</v>
      </c>
      <c r="K217" s="235" t="s">
        <v>146</v>
      </c>
      <c r="L217" s="240"/>
      <c r="M217" s="241" t="s">
        <v>19</v>
      </c>
      <c r="N217" s="242" t="s">
        <v>46</v>
      </c>
      <c r="O217" s="83"/>
      <c r="P217" s="212">
        <f>O217*H217</f>
        <v>0</v>
      </c>
      <c r="Q217" s="212">
        <v>3.0000000000000001E-05</v>
      </c>
      <c r="R217" s="212">
        <f>Q217*H217</f>
        <v>0.00044999999999999999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311</v>
      </c>
      <c r="AT217" s="214" t="s">
        <v>199</v>
      </c>
      <c r="AU217" s="214" t="s">
        <v>85</v>
      </c>
      <c r="AY217" s="16" t="s">
        <v>138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83</v>
      </c>
      <c r="BK217" s="215">
        <f>ROUND(I217*H217,2)</f>
        <v>0</v>
      </c>
      <c r="BL217" s="16" t="s">
        <v>291</v>
      </c>
      <c r="BM217" s="214" t="s">
        <v>451</v>
      </c>
    </row>
    <row r="218" s="2" customFormat="1" ht="21.75" customHeight="1">
      <c r="A218" s="37"/>
      <c r="B218" s="38"/>
      <c r="C218" s="203" t="s">
        <v>452</v>
      </c>
      <c r="D218" s="203" t="s">
        <v>142</v>
      </c>
      <c r="E218" s="204" t="s">
        <v>453</v>
      </c>
      <c r="F218" s="205" t="s">
        <v>454</v>
      </c>
      <c r="G218" s="206" t="s">
        <v>156</v>
      </c>
      <c r="H218" s="207">
        <v>11.449999999999999</v>
      </c>
      <c r="I218" s="208"/>
      <c r="J218" s="209">
        <f>ROUND(I218*H218,2)</f>
        <v>0</v>
      </c>
      <c r="K218" s="205" t="s">
        <v>146</v>
      </c>
      <c r="L218" s="43"/>
      <c r="M218" s="210" t="s">
        <v>19</v>
      </c>
      <c r="N218" s="211" t="s">
        <v>46</v>
      </c>
      <c r="O218" s="83"/>
      <c r="P218" s="212">
        <f>O218*H218</f>
        <v>0</v>
      </c>
      <c r="Q218" s="212">
        <v>0.0044999999999999997</v>
      </c>
      <c r="R218" s="212">
        <f>Q218*H218</f>
        <v>0.051524999999999994</v>
      </c>
      <c r="S218" s="212">
        <v>0</v>
      </c>
      <c r="T218" s="21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291</v>
      </c>
      <c r="AT218" s="214" t="s">
        <v>142</v>
      </c>
      <c r="AU218" s="214" t="s">
        <v>85</v>
      </c>
      <c r="AY218" s="16" t="s">
        <v>138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83</v>
      </c>
      <c r="BK218" s="215">
        <f>ROUND(I218*H218,2)</f>
        <v>0</v>
      </c>
      <c r="BL218" s="16" t="s">
        <v>291</v>
      </c>
      <c r="BM218" s="214" t="s">
        <v>455</v>
      </c>
    </row>
    <row r="219" s="2" customFormat="1">
      <c r="A219" s="37"/>
      <c r="B219" s="38"/>
      <c r="C219" s="39"/>
      <c r="D219" s="216" t="s">
        <v>149</v>
      </c>
      <c r="E219" s="39"/>
      <c r="F219" s="217" t="s">
        <v>456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149</v>
      </c>
      <c r="AU219" s="16" t="s">
        <v>85</v>
      </c>
    </row>
    <row r="220" s="2" customFormat="1" ht="16.5" customHeight="1">
      <c r="A220" s="37"/>
      <c r="B220" s="38"/>
      <c r="C220" s="203" t="s">
        <v>457</v>
      </c>
      <c r="D220" s="203" t="s">
        <v>142</v>
      </c>
      <c r="E220" s="204" t="s">
        <v>458</v>
      </c>
      <c r="F220" s="205" t="s">
        <v>459</v>
      </c>
      <c r="G220" s="206" t="s">
        <v>156</v>
      </c>
      <c r="H220" s="207">
        <v>13</v>
      </c>
      <c r="I220" s="208"/>
      <c r="J220" s="209">
        <f>ROUND(I220*H220,2)</f>
        <v>0</v>
      </c>
      <c r="K220" s="205" t="s">
        <v>146</v>
      </c>
      <c r="L220" s="43"/>
      <c r="M220" s="210" t="s">
        <v>19</v>
      </c>
      <c r="N220" s="211" t="s">
        <v>46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0.081500000000000003</v>
      </c>
      <c r="T220" s="213">
        <f>S220*H220</f>
        <v>1.0595000000000001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291</v>
      </c>
      <c r="AT220" s="214" t="s">
        <v>142</v>
      </c>
      <c r="AU220" s="214" t="s">
        <v>85</v>
      </c>
      <c r="AY220" s="16" t="s">
        <v>138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83</v>
      </c>
      <c r="BK220" s="215">
        <f>ROUND(I220*H220,2)</f>
        <v>0</v>
      </c>
      <c r="BL220" s="16" t="s">
        <v>291</v>
      </c>
      <c r="BM220" s="214" t="s">
        <v>460</v>
      </c>
    </row>
    <row r="221" s="2" customFormat="1">
      <c r="A221" s="37"/>
      <c r="B221" s="38"/>
      <c r="C221" s="39"/>
      <c r="D221" s="216" t="s">
        <v>149</v>
      </c>
      <c r="E221" s="39"/>
      <c r="F221" s="217" t="s">
        <v>461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149</v>
      </c>
      <c r="AU221" s="16" t="s">
        <v>85</v>
      </c>
    </row>
    <row r="222" s="2" customFormat="1" ht="24.15" customHeight="1">
      <c r="A222" s="37"/>
      <c r="B222" s="38"/>
      <c r="C222" s="203" t="s">
        <v>462</v>
      </c>
      <c r="D222" s="203" t="s">
        <v>142</v>
      </c>
      <c r="E222" s="204" t="s">
        <v>463</v>
      </c>
      <c r="F222" s="205" t="s">
        <v>464</v>
      </c>
      <c r="G222" s="206" t="s">
        <v>156</v>
      </c>
      <c r="H222" s="207">
        <v>11.449999999999999</v>
      </c>
      <c r="I222" s="208"/>
      <c r="J222" s="209">
        <f>ROUND(I222*H222,2)</f>
        <v>0</v>
      </c>
      <c r="K222" s="205" t="s">
        <v>146</v>
      </c>
      <c r="L222" s="43"/>
      <c r="M222" s="210" t="s">
        <v>19</v>
      </c>
      <c r="N222" s="211" t="s">
        <v>46</v>
      </c>
      <c r="O222" s="83"/>
      <c r="P222" s="212">
        <f>O222*H222</f>
        <v>0</v>
      </c>
      <c r="Q222" s="212">
        <v>0.0060499999999999998</v>
      </c>
      <c r="R222" s="212">
        <f>Q222*H222</f>
        <v>0.069272499999999987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291</v>
      </c>
      <c r="AT222" s="214" t="s">
        <v>142</v>
      </c>
      <c r="AU222" s="214" t="s">
        <v>85</v>
      </c>
      <c r="AY222" s="16" t="s">
        <v>138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83</v>
      </c>
      <c r="BK222" s="215">
        <f>ROUND(I222*H222,2)</f>
        <v>0</v>
      </c>
      <c r="BL222" s="16" t="s">
        <v>291</v>
      </c>
      <c r="BM222" s="214" t="s">
        <v>465</v>
      </c>
    </row>
    <row r="223" s="2" customFormat="1">
      <c r="A223" s="37"/>
      <c r="B223" s="38"/>
      <c r="C223" s="39"/>
      <c r="D223" s="216" t="s">
        <v>149</v>
      </c>
      <c r="E223" s="39"/>
      <c r="F223" s="217" t="s">
        <v>466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149</v>
      </c>
      <c r="AU223" s="16" t="s">
        <v>85</v>
      </c>
    </row>
    <row r="224" s="2" customFormat="1" ht="16.5" customHeight="1">
      <c r="A224" s="37"/>
      <c r="B224" s="38"/>
      <c r="C224" s="233" t="s">
        <v>467</v>
      </c>
      <c r="D224" s="233" t="s">
        <v>199</v>
      </c>
      <c r="E224" s="234" t="s">
        <v>468</v>
      </c>
      <c r="F224" s="235" t="s">
        <v>469</v>
      </c>
      <c r="G224" s="236" t="s">
        <v>156</v>
      </c>
      <c r="H224" s="237">
        <v>13</v>
      </c>
      <c r="I224" s="238"/>
      <c r="J224" s="239">
        <f>ROUND(I224*H224,2)</f>
        <v>0</v>
      </c>
      <c r="K224" s="235" t="s">
        <v>146</v>
      </c>
      <c r="L224" s="240"/>
      <c r="M224" s="241" t="s">
        <v>19</v>
      </c>
      <c r="N224" s="242" t="s">
        <v>46</v>
      </c>
      <c r="O224" s="83"/>
      <c r="P224" s="212">
        <f>O224*H224</f>
        <v>0</v>
      </c>
      <c r="Q224" s="212">
        <v>0.0129</v>
      </c>
      <c r="R224" s="212">
        <f>Q224*H224</f>
        <v>0.16769999999999999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311</v>
      </c>
      <c r="AT224" s="214" t="s">
        <v>199</v>
      </c>
      <c r="AU224" s="214" t="s">
        <v>85</v>
      </c>
      <c r="AY224" s="16" t="s">
        <v>138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83</v>
      </c>
      <c r="BK224" s="215">
        <f>ROUND(I224*H224,2)</f>
        <v>0</v>
      </c>
      <c r="BL224" s="16" t="s">
        <v>291</v>
      </c>
      <c r="BM224" s="214" t="s">
        <v>470</v>
      </c>
    </row>
    <row r="225" s="2" customFormat="1" ht="21.75" customHeight="1">
      <c r="A225" s="37"/>
      <c r="B225" s="38"/>
      <c r="C225" s="203" t="s">
        <v>471</v>
      </c>
      <c r="D225" s="203" t="s">
        <v>142</v>
      </c>
      <c r="E225" s="204" t="s">
        <v>472</v>
      </c>
      <c r="F225" s="205" t="s">
        <v>473</v>
      </c>
      <c r="G225" s="206" t="s">
        <v>156</v>
      </c>
      <c r="H225" s="207">
        <v>11.449999999999999</v>
      </c>
      <c r="I225" s="208"/>
      <c r="J225" s="209">
        <f>ROUND(I225*H225,2)</f>
        <v>0</v>
      </c>
      <c r="K225" s="205" t="s">
        <v>146</v>
      </c>
      <c r="L225" s="43"/>
      <c r="M225" s="210" t="s">
        <v>19</v>
      </c>
      <c r="N225" s="211" t="s">
        <v>46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291</v>
      </c>
      <c r="AT225" s="214" t="s">
        <v>142</v>
      </c>
      <c r="AU225" s="214" t="s">
        <v>85</v>
      </c>
      <c r="AY225" s="16" t="s">
        <v>138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83</v>
      </c>
      <c r="BK225" s="215">
        <f>ROUND(I225*H225,2)</f>
        <v>0</v>
      </c>
      <c r="BL225" s="16" t="s">
        <v>291</v>
      </c>
      <c r="BM225" s="214" t="s">
        <v>474</v>
      </c>
    </row>
    <row r="226" s="2" customFormat="1">
      <c r="A226" s="37"/>
      <c r="B226" s="38"/>
      <c r="C226" s="39"/>
      <c r="D226" s="216" t="s">
        <v>149</v>
      </c>
      <c r="E226" s="39"/>
      <c r="F226" s="217" t="s">
        <v>475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149</v>
      </c>
      <c r="AU226" s="16" t="s">
        <v>85</v>
      </c>
    </row>
    <row r="227" s="2" customFormat="1" ht="21.75" customHeight="1">
      <c r="A227" s="37"/>
      <c r="B227" s="38"/>
      <c r="C227" s="203" t="s">
        <v>476</v>
      </c>
      <c r="D227" s="203" t="s">
        <v>142</v>
      </c>
      <c r="E227" s="204" t="s">
        <v>477</v>
      </c>
      <c r="F227" s="205" t="s">
        <v>478</v>
      </c>
      <c r="G227" s="206" t="s">
        <v>145</v>
      </c>
      <c r="H227" s="207">
        <v>15</v>
      </c>
      <c r="I227" s="208"/>
      <c r="J227" s="209">
        <f>ROUND(I227*H227,2)</f>
        <v>0</v>
      </c>
      <c r="K227" s="205" t="s">
        <v>146</v>
      </c>
      <c r="L227" s="43"/>
      <c r="M227" s="210" t="s">
        <v>19</v>
      </c>
      <c r="N227" s="211" t="s">
        <v>46</v>
      </c>
      <c r="O227" s="83"/>
      <c r="P227" s="212">
        <f>O227*H227</f>
        <v>0</v>
      </c>
      <c r="Q227" s="212">
        <v>0.00050000000000000001</v>
      </c>
      <c r="R227" s="212">
        <f>Q227*H227</f>
        <v>0.0074999999999999997</v>
      </c>
      <c r="S227" s="212">
        <v>0</v>
      </c>
      <c r="T227" s="21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291</v>
      </c>
      <c r="AT227" s="214" t="s">
        <v>142</v>
      </c>
      <c r="AU227" s="214" t="s">
        <v>85</v>
      </c>
      <c r="AY227" s="16" t="s">
        <v>138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83</v>
      </c>
      <c r="BK227" s="215">
        <f>ROUND(I227*H227,2)</f>
        <v>0</v>
      </c>
      <c r="BL227" s="16" t="s">
        <v>291</v>
      </c>
      <c r="BM227" s="214" t="s">
        <v>479</v>
      </c>
    </row>
    <row r="228" s="2" customFormat="1">
      <c r="A228" s="37"/>
      <c r="B228" s="38"/>
      <c r="C228" s="39"/>
      <c r="D228" s="216" t="s">
        <v>149</v>
      </c>
      <c r="E228" s="39"/>
      <c r="F228" s="217" t="s">
        <v>480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149</v>
      </c>
      <c r="AU228" s="16" t="s">
        <v>85</v>
      </c>
    </row>
    <row r="229" s="2" customFormat="1" ht="16.5" customHeight="1">
      <c r="A229" s="37"/>
      <c r="B229" s="38"/>
      <c r="C229" s="203" t="s">
        <v>481</v>
      </c>
      <c r="D229" s="203" t="s">
        <v>142</v>
      </c>
      <c r="E229" s="204" t="s">
        <v>482</v>
      </c>
      <c r="F229" s="205" t="s">
        <v>483</v>
      </c>
      <c r="G229" s="206" t="s">
        <v>145</v>
      </c>
      <c r="H229" s="207">
        <v>15</v>
      </c>
      <c r="I229" s="208"/>
      <c r="J229" s="209">
        <f>ROUND(I229*H229,2)</f>
        <v>0</v>
      </c>
      <c r="K229" s="205" t="s">
        <v>146</v>
      </c>
      <c r="L229" s="43"/>
      <c r="M229" s="210" t="s">
        <v>19</v>
      </c>
      <c r="N229" s="211" t="s">
        <v>46</v>
      </c>
      <c r="O229" s="83"/>
      <c r="P229" s="212">
        <f>O229*H229</f>
        <v>0</v>
      </c>
      <c r="Q229" s="212">
        <v>3.0000000000000001E-05</v>
      </c>
      <c r="R229" s="212">
        <f>Q229*H229</f>
        <v>0.00044999999999999999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291</v>
      </c>
      <c r="AT229" s="214" t="s">
        <v>142</v>
      </c>
      <c r="AU229" s="214" t="s">
        <v>85</v>
      </c>
      <c r="AY229" s="16" t="s">
        <v>138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83</v>
      </c>
      <c r="BK229" s="215">
        <f>ROUND(I229*H229,2)</f>
        <v>0</v>
      </c>
      <c r="BL229" s="16" t="s">
        <v>291</v>
      </c>
      <c r="BM229" s="214" t="s">
        <v>484</v>
      </c>
    </row>
    <row r="230" s="2" customFormat="1">
      <c r="A230" s="37"/>
      <c r="B230" s="38"/>
      <c r="C230" s="39"/>
      <c r="D230" s="216" t="s">
        <v>149</v>
      </c>
      <c r="E230" s="39"/>
      <c r="F230" s="217" t="s">
        <v>485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149</v>
      </c>
      <c r="AU230" s="16" t="s">
        <v>85</v>
      </c>
    </row>
    <row r="231" s="12" customFormat="1" ht="22.8" customHeight="1">
      <c r="A231" s="12"/>
      <c r="B231" s="187"/>
      <c r="C231" s="188"/>
      <c r="D231" s="189" t="s">
        <v>74</v>
      </c>
      <c r="E231" s="201" t="s">
        <v>486</v>
      </c>
      <c r="F231" s="201" t="s">
        <v>487</v>
      </c>
      <c r="G231" s="188"/>
      <c r="H231" s="188"/>
      <c r="I231" s="191"/>
      <c r="J231" s="202">
        <f>BK231</f>
        <v>0</v>
      </c>
      <c r="K231" s="188"/>
      <c r="L231" s="193"/>
      <c r="M231" s="194"/>
      <c r="N231" s="195"/>
      <c r="O231" s="195"/>
      <c r="P231" s="196">
        <f>SUM(P232:P243)</f>
        <v>0</v>
      </c>
      <c r="Q231" s="195"/>
      <c r="R231" s="196">
        <f>SUM(R232:R243)</f>
        <v>0.0022000000000000001</v>
      </c>
      <c r="S231" s="195"/>
      <c r="T231" s="197">
        <f>SUM(T232:T243)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8" t="s">
        <v>85</v>
      </c>
      <c r="AT231" s="199" t="s">
        <v>74</v>
      </c>
      <c r="AU231" s="199" t="s">
        <v>83</v>
      </c>
      <c r="AY231" s="198" t="s">
        <v>138</v>
      </c>
      <c r="BK231" s="200">
        <f>SUM(BK232:BK243)</f>
        <v>0</v>
      </c>
    </row>
    <row r="232" s="2" customFormat="1" ht="16.5" customHeight="1">
      <c r="A232" s="37"/>
      <c r="B232" s="38"/>
      <c r="C232" s="203" t="s">
        <v>488</v>
      </c>
      <c r="D232" s="203" t="s">
        <v>142</v>
      </c>
      <c r="E232" s="204" t="s">
        <v>489</v>
      </c>
      <c r="F232" s="205" t="s">
        <v>490</v>
      </c>
      <c r="G232" s="206" t="s">
        <v>156</v>
      </c>
      <c r="H232" s="207">
        <v>4</v>
      </c>
      <c r="I232" s="208"/>
      <c r="J232" s="209">
        <f>ROUND(I232*H232,2)</f>
        <v>0</v>
      </c>
      <c r="K232" s="205" t="s">
        <v>146</v>
      </c>
      <c r="L232" s="43"/>
      <c r="M232" s="210" t="s">
        <v>19</v>
      </c>
      <c r="N232" s="211" t="s">
        <v>46</v>
      </c>
      <c r="O232" s="83"/>
      <c r="P232" s="212">
        <f>O232*H232</f>
        <v>0</v>
      </c>
      <c r="Q232" s="212">
        <v>6.9999999999999994E-05</v>
      </c>
      <c r="R232" s="212">
        <f>Q232*H232</f>
        <v>0.00027999999999999998</v>
      </c>
      <c r="S232" s="212">
        <v>0</v>
      </c>
      <c r="T232" s="21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291</v>
      </c>
      <c r="AT232" s="214" t="s">
        <v>142</v>
      </c>
      <c r="AU232" s="214" t="s">
        <v>85</v>
      </c>
      <c r="AY232" s="16" t="s">
        <v>138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83</v>
      </c>
      <c r="BK232" s="215">
        <f>ROUND(I232*H232,2)</f>
        <v>0</v>
      </c>
      <c r="BL232" s="16" t="s">
        <v>291</v>
      </c>
      <c r="BM232" s="214" t="s">
        <v>491</v>
      </c>
    </row>
    <row r="233" s="2" customFormat="1">
      <c r="A233" s="37"/>
      <c r="B233" s="38"/>
      <c r="C233" s="39"/>
      <c r="D233" s="216" t="s">
        <v>149</v>
      </c>
      <c r="E233" s="39"/>
      <c r="F233" s="217" t="s">
        <v>492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149</v>
      </c>
      <c r="AU233" s="16" t="s">
        <v>85</v>
      </c>
    </row>
    <row r="234" s="2" customFormat="1" ht="16.5" customHeight="1">
      <c r="A234" s="37"/>
      <c r="B234" s="38"/>
      <c r="C234" s="203" t="s">
        <v>493</v>
      </c>
      <c r="D234" s="203" t="s">
        <v>142</v>
      </c>
      <c r="E234" s="204" t="s">
        <v>494</v>
      </c>
      <c r="F234" s="205" t="s">
        <v>495</v>
      </c>
      <c r="G234" s="206" t="s">
        <v>156</v>
      </c>
      <c r="H234" s="207">
        <v>4</v>
      </c>
      <c r="I234" s="208"/>
      <c r="J234" s="209">
        <f>ROUND(I234*H234,2)</f>
        <v>0</v>
      </c>
      <c r="K234" s="205" t="s">
        <v>146</v>
      </c>
      <c r="L234" s="43"/>
      <c r="M234" s="210" t="s">
        <v>19</v>
      </c>
      <c r="N234" s="211" t="s">
        <v>46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291</v>
      </c>
      <c r="AT234" s="214" t="s">
        <v>142</v>
      </c>
      <c r="AU234" s="214" t="s">
        <v>85</v>
      </c>
      <c r="AY234" s="16" t="s">
        <v>138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83</v>
      </c>
      <c r="BK234" s="215">
        <f>ROUND(I234*H234,2)</f>
        <v>0</v>
      </c>
      <c r="BL234" s="16" t="s">
        <v>291</v>
      </c>
      <c r="BM234" s="214" t="s">
        <v>496</v>
      </c>
    </row>
    <row r="235" s="2" customFormat="1">
      <c r="A235" s="37"/>
      <c r="B235" s="38"/>
      <c r="C235" s="39"/>
      <c r="D235" s="216" t="s">
        <v>149</v>
      </c>
      <c r="E235" s="39"/>
      <c r="F235" s="217" t="s">
        <v>497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149</v>
      </c>
      <c r="AU235" s="16" t="s">
        <v>85</v>
      </c>
    </row>
    <row r="236" s="2" customFormat="1" ht="16.5" customHeight="1">
      <c r="A236" s="37"/>
      <c r="B236" s="38"/>
      <c r="C236" s="203" t="s">
        <v>498</v>
      </c>
      <c r="D236" s="203" t="s">
        <v>142</v>
      </c>
      <c r="E236" s="204" t="s">
        <v>499</v>
      </c>
      <c r="F236" s="205" t="s">
        <v>500</v>
      </c>
      <c r="G236" s="206" t="s">
        <v>156</v>
      </c>
      <c r="H236" s="207">
        <v>4</v>
      </c>
      <c r="I236" s="208"/>
      <c r="J236" s="209">
        <f>ROUND(I236*H236,2)</f>
        <v>0</v>
      </c>
      <c r="K236" s="205" t="s">
        <v>146</v>
      </c>
      <c r="L236" s="43"/>
      <c r="M236" s="210" t="s">
        <v>19</v>
      </c>
      <c r="N236" s="211" t="s">
        <v>46</v>
      </c>
      <c r="O236" s="83"/>
      <c r="P236" s="212">
        <f>O236*H236</f>
        <v>0</v>
      </c>
      <c r="Q236" s="212">
        <v>0.00013999999999999999</v>
      </c>
      <c r="R236" s="212">
        <f>Q236*H236</f>
        <v>0.00055999999999999995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291</v>
      </c>
      <c r="AT236" s="214" t="s">
        <v>142</v>
      </c>
      <c r="AU236" s="214" t="s">
        <v>85</v>
      </c>
      <c r="AY236" s="16" t="s">
        <v>138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83</v>
      </c>
      <c r="BK236" s="215">
        <f>ROUND(I236*H236,2)</f>
        <v>0</v>
      </c>
      <c r="BL236" s="16" t="s">
        <v>291</v>
      </c>
      <c r="BM236" s="214" t="s">
        <v>501</v>
      </c>
    </row>
    <row r="237" s="2" customFormat="1">
      <c r="A237" s="37"/>
      <c r="B237" s="38"/>
      <c r="C237" s="39"/>
      <c r="D237" s="216" t="s">
        <v>149</v>
      </c>
      <c r="E237" s="39"/>
      <c r="F237" s="217" t="s">
        <v>502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149</v>
      </c>
      <c r="AU237" s="16" t="s">
        <v>85</v>
      </c>
    </row>
    <row r="238" s="2" customFormat="1" ht="16.5" customHeight="1">
      <c r="A238" s="37"/>
      <c r="B238" s="38"/>
      <c r="C238" s="203" t="s">
        <v>503</v>
      </c>
      <c r="D238" s="203" t="s">
        <v>142</v>
      </c>
      <c r="E238" s="204" t="s">
        <v>504</v>
      </c>
      <c r="F238" s="205" t="s">
        <v>505</v>
      </c>
      <c r="G238" s="206" t="s">
        <v>156</v>
      </c>
      <c r="H238" s="207">
        <v>4</v>
      </c>
      <c r="I238" s="208"/>
      <c r="J238" s="209">
        <f>ROUND(I238*H238,2)</f>
        <v>0</v>
      </c>
      <c r="K238" s="205" t="s">
        <v>146</v>
      </c>
      <c r="L238" s="43"/>
      <c r="M238" s="210" t="s">
        <v>19</v>
      </c>
      <c r="N238" s="211" t="s">
        <v>46</v>
      </c>
      <c r="O238" s="83"/>
      <c r="P238" s="212">
        <f>O238*H238</f>
        <v>0</v>
      </c>
      <c r="Q238" s="212">
        <v>0.00012</v>
      </c>
      <c r="R238" s="212">
        <f>Q238*H238</f>
        <v>0.00048000000000000001</v>
      </c>
      <c r="S238" s="212">
        <v>0</v>
      </c>
      <c r="T238" s="21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291</v>
      </c>
      <c r="AT238" s="214" t="s">
        <v>142</v>
      </c>
      <c r="AU238" s="214" t="s">
        <v>85</v>
      </c>
      <c r="AY238" s="16" t="s">
        <v>138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83</v>
      </c>
      <c r="BK238" s="215">
        <f>ROUND(I238*H238,2)</f>
        <v>0</v>
      </c>
      <c r="BL238" s="16" t="s">
        <v>291</v>
      </c>
      <c r="BM238" s="214" t="s">
        <v>506</v>
      </c>
    </row>
    <row r="239" s="2" customFormat="1">
      <c r="A239" s="37"/>
      <c r="B239" s="38"/>
      <c r="C239" s="39"/>
      <c r="D239" s="216" t="s">
        <v>149</v>
      </c>
      <c r="E239" s="39"/>
      <c r="F239" s="217" t="s">
        <v>507</v>
      </c>
      <c r="G239" s="39"/>
      <c r="H239" s="39"/>
      <c r="I239" s="218"/>
      <c r="J239" s="39"/>
      <c r="K239" s="39"/>
      <c r="L239" s="43"/>
      <c r="M239" s="219"/>
      <c r="N239" s="220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149</v>
      </c>
      <c r="AU239" s="16" t="s">
        <v>85</v>
      </c>
    </row>
    <row r="240" s="2" customFormat="1" ht="21.75" customHeight="1">
      <c r="A240" s="37"/>
      <c r="B240" s="38"/>
      <c r="C240" s="203" t="s">
        <v>508</v>
      </c>
      <c r="D240" s="203" t="s">
        <v>142</v>
      </c>
      <c r="E240" s="204" t="s">
        <v>509</v>
      </c>
      <c r="F240" s="205" t="s">
        <v>510</v>
      </c>
      <c r="G240" s="206" t="s">
        <v>156</v>
      </c>
      <c r="H240" s="207">
        <v>4</v>
      </c>
      <c r="I240" s="208"/>
      <c r="J240" s="209">
        <f>ROUND(I240*H240,2)</f>
        <v>0</v>
      </c>
      <c r="K240" s="205" t="s">
        <v>146</v>
      </c>
      <c r="L240" s="43"/>
      <c r="M240" s="210" t="s">
        <v>19</v>
      </c>
      <c r="N240" s="211" t="s">
        <v>46</v>
      </c>
      <c r="O240" s="83"/>
      <c r="P240" s="212">
        <f>O240*H240</f>
        <v>0</v>
      </c>
      <c r="Q240" s="212">
        <v>0.00012</v>
      </c>
      <c r="R240" s="212">
        <f>Q240*H240</f>
        <v>0.00048000000000000001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291</v>
      </c>
      <c r="AT240" s="214" t="s">
        <v>142</v>
      </c>
      <c r="AU240" s="214" t="s">
        <v>85</v>
      </c>
      <c r="AY240" s="16" t="s">
        <v>138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83</v>
      </c>
      <c r="BK240" s="215">
        <f>ROUND(I240*H240,2)</f>
        <v>0</v>
      </c>
      <c r="BL240" s="16" t="s">
        <v>291</v>
      </c>
      <c r="BM240" s="214" t="s">
        <v>511</v>
      </c>
    </row>
    <row r="241" s="2" customFormat="1">
      <c r="A241" s="37"/>
      <c r="B241" s="38"/>
      <c r="C241" s="39"/>
      <c r="D241" s="216" t="s">
        <v>149</v>
      </c>
      <c r="E241" s="39"/>
      <c r="F241" s="217" t="s">
        <v>512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149</v>
      </c>
      <c r="AU241" s="16" t="s">
        <v>85</v>
      </c>
    </row>
    <row r="242" s="2" customFormat="1" ht="24.15" customHeight="1">
      <c r="A242" s="37"/>
      <c r="B242" s="38"/>
      <c r="C242" s="203" t="s">
        <v>513</v>
      </c>
      <c r="D242" s="203" t="s">
        <v>142</v>
      </c>
      <c r="E242" s="204" t="s">
        <v>514</v>
      </c>
      <c r="F242" s="205" t="s">
        <v>515</v>
      </c>
      <c r="G242" s="206" t="s">
        <v>156</v>
      </c>
      <c r="H242" s="207">
        <v>4</v>
      </c>
      <c r="I242" s="208"/>
      <c r="J242" s="209">
        <f>ROUND(I242*H242,2)</f>
        <v>0</v>
      </c>
      <c r="K242" s="205" t="s">
        <v>146</v>
      </c>
      <c r="L242" s="43"/>
      <c r="M242" s="210" t="s">
        <v>19</v>
      </c>
      <c r="N242" s="211" t="s">
        <v>46</v>
      </c>
      <c r="O242" s="83"/>
      <c r="P242" s="212">
        <f>O242*H242</f>
        <v>0</v>
      </c>
      <c r="Q242" s="212">
        <v>0.00010000000000000001</v>
      </c>
      <c r="R242" s="212">
        <f>Q242*H242</f>
        <v>0.00040000000000000002</v>
      </c>
      <c r="S242" s="212">
        <v>0</v>
      </c>
      <c r="T242" s="21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291</v>
      </c>
      <c r="AT242" s="214" t="s">
        <v>142</v>
      </c>
      <c r="AU242" s="214" t="s">
        <v>85</v>
      </c>
      <c r="AY242" s="16" t="s">
        <v>138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83</v>
      </c>
      <c r="BK242" s="215">
        <f>ROUND(I242*H242,2)</f>
        <v>0</v>
      </c>
      <c r="BL242" s="16" t="s">
        <v>291</v>
      </c>
      <c r="BM242" s="214" t="s">
        <v>516</v>
      </c>
    </row>
    <row r="243" s="2" customFormat="1">
      <c r="A243" s="37"/>
      <c r="B243" s="38"/>
      <c r="C243" s="39"/>
      <c r="D243" s="216" t="s">
        <v>149</v>
      </c>
      <c r="E243" s="39"/>
      <c r="F243" s="217" t="s">
        <v>517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149</v>
      </c>
      <c r="AU243" s="16" t="s">
        <v>85</v>
      </c>
    </row>
    <row r="244" s="12" customFormat="1" ht="22.8" customHeight="1">
      <c r="A244" s="12"/>
      <c r="B244" s="187"/>
      <c r="C244" s="188"/>
      <c r="D244" s="189" t="s">
        <v>74</v>
      </c>
      <c r="E244" s="201" t="s">
        <v>518</v>
      </c>
      <c r="F244" s="201" t="s">
        <v>519</v>
      </c>
      <c r="G244" s="188"/>
      <c r="H244" s="188"/>
      <c r="I244" s="191"/>
      <c r="J244" s="202">
        <f>BK244</f>
        <v>0</v>
      </c>
      <c r="K244" s="188"/>
      <c r="L244" s="193"/>
      <c r="M244" s="194"/>
      <c r="N244" s="195"/>
      <c r="O244" s="195"/>
      <c r="P244" s="196">
        <f>SUM(P245:P257)</f>
        <v>0</v>
      </c>
      <c r="Q244" s="195"/>
      <c r="R244" s="196">
        <f>SUM(R245:R257)</f>
        <v>0.045539999999999997</v>
      </c>
      <c r="S244" s="195"/>
      <c r="T244" s="197">
        <f>SUM(T245:T257)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8" t="s">
        <v>85</v>
      </c>
      <c r="AT244" s="199" t="s">
        <v>74</v>
      </c>
      <c r="AU244" s="199" t="s">
        <v>83</v>
      </c>
      <c r="AY244" s="198" t="s">
        <v>138</v>
      </c>
      <c r="BK244" s="200">
        <f>SUM(BK245:BK257)</f>
        <v>0</v>
      </c>
    </row>
    <row r="245" s="2" customFormat="1" ht="16.5" customHeight="1">
      <c r="A245" s="37"/>
      <c r="B245" s="38"/>
      <c r="C245" s="203" t="s">
        <v>520</v>
      </c>
      <c r="D245" s="203" t="s">
        <v>142</v>
      </c>
      <c r="E245" s="204" t="s">
        <v>521</v>
      </c>
      <c r="F245" s="205" t="s">
        <v>522</v>
      </c>
      <c r="G245" s="206" t="s">
        <v>156</v>
      </c>
      <c r="H245" s="207">
        <v>30.300000000000001</v>
      </c>
      <c r="I245" s="208"/>
      <c r="J245" s="209">
        <f>ROUND(I245*H245,2)</f>
        <v>0</v>
      </c>
      <c r="K245" s="205" t="s">
        <v>146</v>
      </c>
      <c r="L245" s="43"/>
      <c r="M245" s="210" t="s">
        <v>19</v>
      </c>
      <c r="N245" s="211" t="s">
        <v>46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291</v>
      </c>
      <c r="AT245" s="214" t="s">
        <v>142</v>
      </c>
      <c r="AU245" s="214" t="s">
        <v>85</v>
      </c>
      <c r="AY245" s="16" t="s">
        <v>138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83</v>
      </c>
      <c r="BK245" s="215">
        <f>ROUND(I245*H245,2)</f>
        <v>0</v>
      </c>
      <c r="BL245" s="16" t="s">
        <v>291</v>
      </c>
      <c r="BM245" s="214" t="s">
        <v>523</v>
      </c>
    </row>
    <row r="246" s="2" customFormat="1">
      <c r="A246" s="37"/>
      <c r="B246" s="38"/>
      <c r="C246" s="39"/>
      <c r="D246" s="216" t="s">
        <v>149</v>
      </c>
      <c r="E246" s="39"/>
      <c r="F246" s="217" t="s">
        <v>524</v>
      </c>
      <c r="G246" s="39"/>
      <c r="H246" s="39"/>
      <c r="I246" s="218"/>
      <c r="J246" s="39"/>
      <c r="K246" s="39"/>
      <c r="L246" s="43"/>
      <c r="M246" s="219"/>
      <c r="N246" s="220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149</v>
      </c>
      <c r="AU246" s="16" t="s">
        <v>85</v>
      </c>
    </row>
    <row r="247" s="2" customFormat="1" ht="16.5" customHeight="1">
      <c r="A247" s="37"/>
      <c r="B247" s="38"/>
      <c r="C247" s="233" t="s">
        <v>525</v>
      </c>
      <c r="D247" s="233" t="s">
        <v>199</v>
      </c>
      <c r="E247" s="234" t="s">
        <v>526</v>
      </c>
      <c r="F247" s="235" t="s">
        <v>527</v>
      </c>
      <c r="G247" s="236" t="s">
        <v>156</v>
      </c>
      <c r="H247" s="237">
        <v>35</v>
      </c>
      <c r="I247" s="238"/>
      <c r="J247" s="239">
        <f>ROUND(I247*H247,2)</f>
        <v>0</v>
      </c>
      <c r="K247" s="235" t="s">
        <v>146</v>
      </c>
      <c r="L247" s="240"/>
      <c r="M247" s="241" t="s">
        <v>19</v>
      </c>
      <c r="N247" s="242" t="s">
        <v>46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311</v>
      </c>
      <c r="AT247" s="214" t="s">
        <v>199</v>
      </c>
      <c r="AU247" s="214" t="s">
        <v>85</v>
      </c>
      <c r="AY247" s="16" t="s">
        <v>138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83</v>
      </c>
      <c r="BK247" s="215">
        <f>ROUND(I247*H247,2)</f>
        <v>0</v>
      </c>
      <c r="BL247" s="16" t="s">
        <v>291</v>
      </c>
      <c r="BM247" s="214" t="s">
        <v>528</v>
      </c>
    </row>
    <row r="248" s="2" customFormat="1" ht="24.15" customHeight="1">
      <c r="A248" s="37"/>
      <c r="B248" s="38"/>
      <c r="C248" s="203" t="s">
        <v>529</v>
      </c>
      <c r="D248" s="203" t="s">
        <v>142</v>
      </c>
      <c r="E248" s="204" t="s">
        <v>530</v>
      </c>
      <c r="F248" s="205" t="s">
        <v>531</v>
      </c>
      <c r="G248" s="206" t="s">
        <v>156</v>
      </c>
      <c r="H248" s="207">
        <v>12</v>
      </c>
      <c r="I248" s="208"/>
      <c r="J248" s="209">
        <f>ROUND(I248*H248,2)</f>
        <v>0</v>
      </c>
      <c r="K248" s="205" t="s">
        <v>146</v>
      </c>
      <c r="L248" s="43"/>
      <c r="M248" s="210" t="s">
        <v>19</v>
      </c>
      <c r="N248" s="211" t="s">
        <v>46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291</v>
      </c>
      <c r="AT248" s="214" t="s">
        <v>142</v>
      </c>
      <c r="AU248" s="214" t="s">
        <v>85</v>
      </c>
      <c r="AY248" s="16" t="s">
        <v>138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83</v>
      </c>
      <c r="BK248" s="215">
        <f>ROUND(I248*H248,2)</f>
        <v>0</v>
      </c>
      <c r="BL248" s="16" t="s">
        <v>291</v>
      </c>
      <c r="BM248" s="214" t="s">
        <v>532</v>
      </c>
    </row>
    <row r="249" s="2" customFormat="1">
      <c r="A249" s="37"/>
      <c r="B249" s="38"/>
      <c r="C249" s="39"/>
      <c r="D249" s="216" t="s">
        <v>149</v>
      </c>
      <c r="E249" s="39"/>
      <c r="F249" s="217" t="s">
        <v>533</v>
      </c>
      <c r="G249" s="39"/>
      <c r="H249" s="39"/>
      <c r="I249" s="218"/>
      <c r="J249" s="39"/>
      <c r="K249" s="39"/>
      <c r="L249" s="43"/>
      <c r="M249" s="219"/>
      <c r="N249" s="220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149</v>
      </c>
      <c r="AU249" s="16" t="s">
        <v>85</v>
      </c>
    </row>
    <row r="250" s="2" customFormat="1" ht="16.5" customHeight="1">
      <c r="A250" s="37"/>
      <c r="B250" s="38"/>
      <c r="C250" s="233" t="s">
        <v>534</v>
      </c>
      <c r="D250" s="233" t="s">
        <v>199</v>
      </c>
      <c r="E250" s="234" t="s">
        <v>526</v>
      </c>
      <c r="F250" s="235" t="s">
        <v>527</v>
      </c>
      <c r="G250" s="236" t="s">
        <v>156</v>
      </c>
      <c r="H250" s="237">
        <v>15</v>
      </c>
      <c r="I250" s="238"/>
      <c r="J250" s="239">
        <f>ROUND(I250*H250,2)</f>
        <v>0</v>
      </c>
      <c r="K250" s="235" t="s">
        <v>146</v>
      </c>
      <c r="L250" s="240"/>
      <c r="M250" s="241" t="s">
        <v>19</v>
      </c>
      <c r="N250" s="242" t="s">
        <v>46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311</v>
      </c>
      <c r="AT250" s="214" t="s">
        <v>199</v>
      </c>
      <c r="AU250" s="214" t="s">
        <v>85</v>
      </c>
      <c r="AY250" s="16" t="s">
        <v>138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83</v>
      </c>
      <c r="BK250" s="215">
        <f>ROUND(I250*H250,2)</f>
        <v>0</v>
      </c>
      <c r="BL250" s="16" t="s">
        <v>291</v>
      </c>
      <c r="BM250" s="214" t="s">
        <v>535</v>
      </c>
    </row>
    <row r="251" s="2" customFormat="1" ht="24.15" customHeight="1">
      <c r="A251" s="37"/>
      <c r="B251" s="38"/>
      <c r="C251" s="203" t="s">
        <v>536</v>
      </c>
      <c r="D251" s="203" t="s">
        <v>142</v>
      </c>
      <c r="E251" s="204" t="s">
        <v>537</v>
      </c>
      <c r="F251" s="205" t="s">
        <v>538</v>
      </c>
      <c r="G251" s="206" t="s">
        <v>156</v>
      </c>
      <c r="H251" s="207">
        <v>20</v>
      </c>
      <c r="I251" s="208"/>
      <c r="J251" s="209">
        <f>ROUND(I251*H251,2)</f>
        <v>0</v>
      </c>
      <c r="K251" s="205" t="s">
        <v>146</v>
      </c>
      <c r="L251" s="43"/>
      <c r="M251" s="210" t="s">
        <v>19</v>
      </c>
      <c r="N251" s="211" t="s">
        <v>46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291</v>
      </c>
      <c r="AT251" s="214" t="s">
        <v>142</v>
      </c>
      <c r="AU251" s="214" t="s">
        <v>85</v>
      </c>
      <c r="AY251" s="16" t="s">
        <v>138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83</v>
      </c>
      <c r="BK251" s="215">
        <f>ROUND(I251*H251,2)</f>
        <v>0</v>
      </c>
      <c r="BL251" s="16" t="s">
        <v>291</v>
      </c>
      <c r="BM251" s="214" t="s">
        <v>539</v>
      </c>
    </row>
    <row r="252" s="2" customFormat="1">
      <c r="A252" s="37"/>
      <c r="B252" s="38"/>
      <c r="C252" s="39"/>
      <c r="D252" s="216" t="s">
        <v>149</v>
      </c>
      <c r="E252" s="39"/>
      <c r="F252" s="217" t="s">
        <v>540</v>
      </c>
      <c r="G252" s="39"/>
      <c r="H252" s="39"/>
      <c r="I252" s="218"/>
      <c r="J252" s="39"/>
      <c r="K252" s="39"/>
      <c r="L252" s="43"/>
      <c r="M252" s="219"/>
      <c r="N252" s="220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149</v>
      </c>
      <c r="AU252" s="16" t="s">
        <v>85</v>
      </c>
    </row>
    <row r="253" s="2" customFormat="1" ht="16.5" customHeight="1">
      <c r="A253" s="37"/>
      <c r="B253" s="38"/>
      <c r="C253" s="233" t="s">
        <v>541</v>
      </c>
      <c r="D253" s="233" t="s">
        <v>199</v>
      </c>
      <c r="E253" s="234" t="s">
        <v>526</v>
      </c>
      <c r="F253" s="235" t="s">
        <v>527</v>
      </c>
      <c r="G253" s="236" t="s">
        <v>156</v>
      </c>
      <c r="H253" s="237">
        <v>25</v>
      </c>
      <c r="I253" s="238"/>
      <c r="J253" s="239">
        <f>ROUND(I253*H253,2)</f>
        <v>0</v>
      </c>
      <c r="K253" s="235" t="s">
        <v>146</v>
      </c>
      <c r="L253" s="240"/>
      <c r="M253" s="241" t="s">
        <v>19</v>
      </c>
      <c r="N253" s="242" t="s">
        <v>46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311</v>
      </c>
      <c r="AT253" s="214" t="s">
        <v>199</v>
      </c>
      <c r="AU253" s="214" t="s">
        <v>85</v>
      </c>
      <c r="AY253" s="16" t="s">
        <v>138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83</v>
      </c>
      <c r="BK253" s="215">
        <f>ROUND(I253*H253,2)</f>
        <v>0</v>
      </c>
      <c r="BL253" s="16" t="s">
        <v>291</v>
      </c>
      <c r="BM253" s="214" t="s">
        <v>542</v>
      </c>
    </row>
    <row r="254" s="2" customFormat="1" ht="16.5" customHeight="1">
      <c r="A254" s="37"/>
      <c r="B254" s="38"/>
      <c r="C254" s="203" t="s">
        <v>543</v>
      </c>
      <c r="D254" s="203" t="s">
        <v>142</v>
      </c>
      <c r="E254" s="204" t="s">
        <v>544</v>
      </c>
      <c r="F254" s="205" t="s">
        <v>545</v>
      </c>
      <c r="G254" s="206" t="s">
        <v>156</v>
      </c>
      <c r="H254" s="207">
        <v>99</v>
      </c>
      <c r="I254" s="208"/>
      <c r="J254" s="209">
        <f>ROUND(I254*H254,2)</f>
        <v>0</v>
      </c>
      <c r="K254" s="205" t="s">
        <v>146</v>
      </c>
      <c r="L254" s="43"/>
      <c r="M254" s="210" t="s">
        <v>19</v>
      </c>
      <c r="N254" s="211" t="s">
        <v>46</v>
      </c>
      <c r="O254" s="83"/>
      <c r="P254" s="212">
        <f>O254*H254</f>
        <v>0</v>
      </c>
      <c r="Q254" s="212">
        <v>0.00020000000000000001</v>
      </c>
      <c r="R254" s="212">
        <f>Q254*H254</f>
        <v>0.019800000000000002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291</v>
      </c>
      <c r="AT254" s="214" t="s">
        <v>142</v>
      </c>
      <c r="AU254" s="214" t="s">
        <v>85</v>
      </c>
      <c r="AY254" s="16" t="s">
        <v>138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83</v>
      </c>
      <c r="BK254" s="215">
        <f>ROUND(I254*H254,2)</f>
        <v>0</v>
      </c>
      <c r="BL254" s="16" t="s">
        <v>291</v>
      </c>
      <c r="BM254" s="214" t="s">
        <v>546</v>
      </c>
    </row>
    <row r="255" s="2" customFormat="1">
      <c r="A255" s="37"/>
      <c r="B255" s="38"/>
      <c r="C255" s="39"/>
      <c r="D255" s="216" t="s">
        <v>149</v>
      </c>
      <c r="E255" s="39"/>
      <c r="F255" s="217" t="s">
        <v>547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149</v>
      </c>
      <c r="AU255" s="16" t="s">
        <v>85</v>
      </c>
    </row>
    <row r="256" s="2" customFormat="1" ht="24.15" customHeight="1">
      <c r="A256" s="37"/>
      <c r="B256" s="38"/>
      <c r="C256" s="203" t="s">
        <v>548</v>
      </c>
      <c r="D256" s="203" t="s">
        <v>142</v>
      </c>
      <c r="E256" s="204" t="s">
        <v>549</v>
      </c>
      <c r="F256" s="205" t="s">
        <v>550</v>
      </c>
      <c r="G256" s="206" t="s">
        <v>156</v>
      </c>
      <c r="H256" s="207">
        <v>99</v>
      </c>
      <c r="I256" s="208"/>
      <c r="J256" s="209">
        <f>ROUND(I256*H256,2)</f>
        <v>0</v>
      </c>
      <c r="K256" s="205" t="s">
        <v>146</v>
      </c>
      <c r="L256" s="43"/>
      <c r="M256" s="210" t="s">
        <v>19</v>
      </c>
      <c r="N256" s="211" t="s">
        <v>46</v>
      </c>
      <c r="O256" s="83"/>
      <c r="P256" s="212">
        <f>O256*H256</f>
        <v>0</v>
      </c>
      <c r="Q256" s="212">
        <v>0.00025999999999999998</v>
      </c>
      <c r="R256" s="212">
        <f>Q256*H256</f>
        <v>0.025739999999999999</v>
      </c>
      <c r="S256" s="212">
        <v>0</v>
      </c>
      <c r="T256" s="21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291</v>
      </c>
      <c r="AT256" s="214" t="s">
        <v>142</v>
      </c>
      <c r="AU256" s="214" t="s">
        <v>85</v>
      </c>
      <c r="AY256" s="16" t="s">
        <v>138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83</v>
      </c>
      <c r="BK256" s="215">
        <f>ROUND(I256*H256,2)</f>
        <v>0</v>
      </c>
      <c r="BL256" s="16" t="s">
        <v>291</v>
      </c>
      <c r="BM256" s="214" t="s">
        <v>551</v>
      </c>
    </row>
    <row r="257" s="2" customFormat="1">
      <c r="A257" s="37"/>
      <c r="B257" s="38"/>
      <c r="C257" s="39"/>
      <c r="D257" s="216" t="s">
        <v>149</v>
      </c>
      <c r="E257" s="39"/>
      <c r="F257" s="217" t="s">
        <v>552</v>
      </c>
      <c r="G257" s="39"/>
      <c r="H257" s="39"/>
      <c r="I257" s="218"/>
      <c r="J257" s="39"/>
      <c r="K257" s="39"/>
      <c r="L257" s="43"/>
      <c r="M257" s="219"/>
      <c r="N257" s="220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149</v>
      </c>
      <c r="AU257" s="16" t="s">
        <v>85</v>
      </c>
    </row>
    <row r="258" s="12" customFormat="1" ht="22.8" customHeight="1">
      <c r="A258" s="12"/>
      <c r="B258" s="187"/>
      <c r="C258" s="188"/>
      <c r="D258" s="189" t="s">
        <v>74</v>
      </c>
      <c r="E258" s="201" t="s">
        <v>553</v>
      </c>
      <c r="F258" s="201" t="s">
        <v>554</v>
      </c>
      <c r="G258" s="188"/>
      <c r="H258" s="188"/>
      <c r="I258" s="191"/>
      <c r="J258" s="202">
        <f>BK258</f>
        <v>0</v>
      </c>
      <c r="K258" s="188"/>
      <c r="L258" s="193"/>
      <c r="M258" s="194"/>
      <c r="N258" s="195"/>
      <c r="O258" s="195"/>
      <c r="P258" s="196">
        <f>SUM(P259:P262)</f>
        <v>0</v>
      </c>
      <c r="Q258" s="195"/>
      <c r="R258" s="196">
        <f>SUM(R259:R262)</f>
        <v>0.0054599999999999996</v>
      </c>
      <c r="S258" s="195"/>
      <c r="T258" s="197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8" t="s">
        <v>85</v>
      </c>
      <c r="AT258" s="199" t="s">
        <v>74</v>
      </c>
      <c r="AU258" s="199" t="s">
        <v>83</v>
      </c>
      <c r="AY258" s="198" t="s">
        <v>138</v>
      </c>
      <c r="BK258" s="200">
        <f>SUM(BK259:BK262)</f>
        <v>0</v>
      </c>
    </row>
    <row r="259" s="2" customFormat="1" ht="21.75" customHeight="1">
      <c r="A259" s="37"/>
      <c r="B259" s="38"/>
      <c r="C259" s="203" t="s">
        <v>555</v>
      </c>
      <c r="D259" s="203" t="s">
        <v>142</v>
      </c>
      <c r="E259" s="204" t="s">
        <v>556</v>
      </c>
      <c r="F259" s="205" t="s">
        <v>557</v>
      </c>
      <c r="G259" s="206" t="s">
        <v>156</v>
      </c>
      <c r="H259" s="207">
        <v>4.2000000000000002</v>
      </c>
      <c r="I259" s="208"/>
      <c r="J259" s="209">
        <f>ROUND(I259*H259,2)</f>
        <v>0</v>
      </c>
      <c r="K259" s="205" t="s">
        <v>146</v>
      </c>
      <c r="L259" s="43"/>
      <c r="M259" s="210" t="s">
        <v>19</v>
      </c>
      <c r="N259" s="211" t="s">
        <v>46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291</v>
      </c>
      <c r="AT259" s="214" t="s">
        <v>142</v>
      </c>
      <c r="AU259" s="214" t="s">
        <v>85</v>
      </c>
      <c r="AY259" s="16" t="s">
        <v>138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83</v>
      </c>
      <c r="BK259" s="215">
        <f>ROUND(I259*H259,2)</f>
        <v>0</v>
      </c>
      <c r="BL259" s="16" t="s">
        <v>291</v>
      </c>
      <c r="BM259" s="214" t="s">
        <v>558</v>
      </c>
    </row>
    <row r="260" s="2" customFormat="1">
      <c r="A260" s="37"/>
      <c r="B260" s="38"/>
      <c r="C260" s="39"/>
      <c r="D260" s="216" t="s">
        <v>149</v>
      </c>
      <c r="E260" s="39"/>
      <c r="F260" s="217" t="s">
        <v>559</v>
      </c>
      <c r="G260" s="39"/>
      <c r="H260" s="39"/>
      <c r="I260" s="218"/>
      <c r="J260" s="39"/>
      <c r="K260" s="39"/>
      <c r="L260" s="43"/>
      <c r="M260" s="219"/>
      <c r="N260" s="220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149</v>
      </c>
      <c r="AU260" s="16" t="s">
        <v>85</v>
      </c>
    </row>
    <row r="261" s="13" customFormat="1">
      <c r="A261" s="13"/>
      <c r="B261" s="221"/>
      <c r="C261" s="222"/>
      <c r="D261" s="223" t="s">
        <v>151</v>
      </c>
      <c r="E261" s="224" t="s">
        <v>19</v>
      </c>
      <c r="F261" s="225" t="s">
        <v>560</v>
      </c>
      <c r="G261" s="222"/>
      <c r="H261" s="226">
        <v>4.2000000000000002</v>
      </c>
      <c r="I261" s="227"/>
      <c r="J261" s="222"/>
      <c r="K261" s="222"/>
      <c r="L261" s="228"/>
      <c r="M261" s="229"/>
      <c r="N261" s="230"/>
      <c r="O261" s="230"/>
      <c r="P261" s="230"/>
      <c r="Q261" s="230"/>
      <c r="R261" s="230"/>
      <c r="S261" s="230"/>
      <c r="T261" s="23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2" t="s">
        <v>151</v>
      </c>
      <c r="AU261" s="232" t="s">
        <v>85</v>
      </c>
      <c r="AV261" s="13" t="s">
        <v>85</v>
      </c>
      <c r="AW261" s="13" t="s">
        <v>34</v>
      </c>
      <c r="AX261" s="13" t="s">
        <v>83</v>
      </c>
      <c r="AY261" s="232" t="s">
        <v>138</v>
      </c>
    </row>
    <row r="262" s="2" customFormat="1" ht="16.5" customHeight="1">
      <c r="A262" s="37"/>
      <c r="B262" s="38"/>
      <c r="C262" s="233" t="s">
        <v>561</v>
      </c>
      <c r="D262" s="233" t="s">
        <v>199</v>
      </c>
      <c r="E262" s="234" t="s">
        <v>562</v>
      </c>
      <c r="F262" s="235" t="s">
        <v>563</v>
      </c>
      <c r="G262" s="236" t="s">
        <v>156</v>
      </c>
      <c r="H262" s="237">
        <v>4.2000000000000002</v>
      </c>
      <c r="I262" s="238"/>
      <c r="J262" s="239">
        <f>ROUND(I262*H262,2)</f>
        <v>0</v>
      </c>
      <c r="K262" s="235" t="s">
        <v>146</v>
      </c>
      <c r="L262" s="240"/>
      <c r="M262" s="241" t="s">
        <v>19</v>
      </c>
      <c r="N262" s="242" t="s">
        <v>46</v>
      </c>
      <c r="O262" s="83"/>
      <c r="P262" s="212">
        <f>O262*H262</f>
        <v>0</v>
      </c>
      <c r="Q262" s="212">
        <v>0.0012999999999999999</v>
      </c>
      <c r="R262" s="212">
        <f>Q262*H262</f>
        <v>0.0054599999999999996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311</v>
      </c>
      <c r="AT262" s="214" t="s">
        <v>199</v>
      </c>
      <c r="AU262" s="214" t="s">
        <v>85</v>
      </c>
      <c r="AY262" s="16" t="s">
        <v>138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83</v>
      </c>
      <c r="BK262" s="215">
        <f>ROUND(I262*H262,2)</f>
        <v>0</v>
      </c>
      <c r="BL262" s="16" t="s">
        <v>291</v>
      </c>
      <c r="BM262" s="214" t="s">
        <v>564</v>
      </c>
    </row>
    <row r="263" s="12" customFormat="1" ht="25.92" customHeight="1">
      <c r="A263" s="12"/>
      <c r="B263" s="187"/>
      <c r="C263" s="188"/>
      <c r="D263" s="189" t="s">
        <v>74</v>
      </c>
      <c r="E263" s="190" t="s">
        <v>565</v>
      </c>
      <c r="F263" s="190" t="s">
        <v>566</v>
      </c>
      <c r="G263" s="188"/>
      <c r="H263" s="188"/>
      <c r="I263" s="191"/>
      <c r="J263" s="192">
        <f>BK263</f>
        <v>0</v>
      </c>
      <c r="K263" s="188"/>
      <c r="L263" s="193"/>
      <c r="M263" s="194"/>
      <c r="N263" s="195"/>
      <c r="O263" s="195"/>
      <c r="P263" s="196">
        <f>SUM(P264:P266)</f>
        <v>0</v>
      </c>
      <c r="Q263" s="195"/>
      <c r="R263" s="196">
        <f>SUM(R264:R266)</f>
        <v>0</v>
      </c>
      <c r="S263" s="195"/>
      <c r="T263" s="197">
        <f>SUM(T264:T266)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8" t="s">
        <v>147</v>
      </c>
      <c r="AT263" s="199" t="s">
        <v>74</v>
      </c>
      <c r="AU263" s="199" t="s">
        <v>75</v>
      </c>
      <c r="AY263" s="198" t="s">
        <v>138</v>
      </c>
      <c r="BK263" s="200">
        <f>SUM(BK264:BK266)</f>
        <v>0</v>
      </c>
    </row>
    <row r="264" s="2" customFormat="1" ht="21.75" customHeight="1">
      <c r="A264" s="37"/>
      <c r="B264" s="38"/>
      <c r="C264" s="203" t="s">
        <v>567</v>
      </c>
      <c r="D264" s="203" t="s">
        <v>142</v>
      </c>
      <c r="E264" s="204" t="s">
        <v>568</v>
      </c>
      <c r="F264" s="205" t="s">
        <v>569</v>
      </c>
      <c r="G264" s="206" t="s">
        <v>570</v>
      </c>
      <c r="H264" s="207">
        <v>8</v>
      </c>
      <c r="I264" s="208"/>
      <c r="J264" s="209">
        <f>ROUND(I264*H264,2)</f>
        <v>0</v>
      </c>
      <c r="K264" s="205" t="s">
        <v>146</v>
      </c>
      <c r="L264" s="43"/>
      <c r="M264" s="210" t="s">
        <v>19</v>
      </c>
      <c r="N264" s="211" t="s">
        <v>46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376</v>
      </c>
      <c r="AT264" s="214" t="s">
        <v>142</v>
      </c>
      <c r="AU264" s="214" t="s">
        <v>83</v>
      </c>
      <c r="AY264" s="16" t="s">
        <v>138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83</v>
      </c>
      <c r="BK264" s="215">
        <f>ROUND(I264*H264,2)</f>
        <v>0</v>
      </c>
      <c r="BL264" s="16" t="s">
        <v>376</v>
      </c>
      <c r="BM264" s="214" t="s">
        <v>571</v>
      </c>
    </row>
    <row r="265" s="2" customFormat="1">
      <c r="A265" s="37"/>
      <c r="B265" s="38"/>
      <c r="C265" s="39"/>
      <c r="D265" s="216" t="s">
        <v>149</v>
      </c>
      <c r="E265" s="39"/>
      <c r="F265" s="217" t="s">
        <v>572</v>
      </c>
      <c r="G265" s="39"/>
      <c r="H265" s="39"/>
      <c r="I265" s="218"/>
      <c r="J265" s="39"/>
      <c r="K265" s="39"/>
      <c r="L265" s="43"/>
      <c r="M265" s="219"/>
      <c r="N265" s="220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149</v>
      </c>
      <c r="AU265" s="16" t="s">
        <v>83</v>
      </c>
    </row>
    <row r="266" s="2" customFormat="1" ht="44.25" customHeight="1">
      <c r="A266" s="37"/>
      <c r="B266" s="38"/>
      <c r="C266" s="203" t="s">
        <v>573</v>
      </c>
      <c r="D266" s="203" t="s">
        <v>142</v>
      </c>
      <c r="E266" s="204" t="s">
        <v>574</v>
      </c>
      <c r="F266" s="205" t="s">
        <v>575</v>
      </c>
      <c r="G266" s="206" t="s">
        <v>570</v>
      </c>
      <c r="H266" s="207">
        <v>16</v>
      </c>
      <c r="I266" s="208"/>
      <c r="J266" s="209">
        <f>ROUND(I266*H266,2)</f>
        <v>0</v>
      </c>
      <c r="K266" s="205" t="s">
        <v>19</v>
      </c>
      <c r="L266" s="43"/>
      <c r="M266" s="210" t="s">
        <v>19</v>
      </c>
      <c r="N266" s="211" t="s">
        <v>46</v>
      </c>
      <c r="O266" s="83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376</v>
      </c>
      <c r="AT266" s="214" t="s">
        <v>142</v>
      </c>
      <c r="AU266" s="214" t="s">
        <v>83</v>
      </c>
      <c r="AY266" s="16" t="s">
        <v>138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83</v>
      </c>
      <c r="BK266" s="215">
        <f>ROUND(I266*H266,2)</f>
        <v>0</v>
      </c>
      <c r="BL266" s="16" t="s">
        <v>376</v>
      </c>
      <c r="BM266" s="214" t="s">
        <v>576</v>
      </c>
    </row>
    <row r="267" s="12" customFormat="1" ht="25.92" customHeight="1">
      <c r="A267" s="12"/>
      <c r="B267" s="187"/>
      <c r="C267" s="188"/>
      <c r="D267" s="189" t="s">
        <v>74</v>
      </c>
      <c r="E267" s="190" t="s">
        <v>577</v>
      </c>
      <c r="F267" s="190" t="s">
        <v>578</v>
      </c>
      <c r="G267" s="188"/>
      <c r="H267" s="188"/>
      <c r="I267" s="191"/>
      <c r="J267" s="192">
        <f>BK267</f>
        <v>0</v>
      </c>
      <c r="K267" s="188"/>
      <c r="L267" s="193"/>
      <c r="M267" s="194"/>
      <c r="N267" s="195"/>
      <c r="O267" s="195"/>
      <c r="P267" s="196">
        <f>P268</f>
        <v>0</v>
      </c>
      <c r="Q267" s="195"/>
      <c r="R267" s="196">
        <f>R268</f>
        <v>0</v>
      </c>
      <c r="S267" s="195"/>
      <c r="T267" s="197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8" t="s">
        <v>221</v>
      </c>
      <c r="AT267" s="199" t="s">
        <v>74</v>
      </c>
      <c r="AU267" s="199" t="s">
        <v>75</v>
      </c>
      <c r="AY267" s="198" t="s">
        <v>138</v>
      </c>
      <c r="BK267" s="200">
        <f>BK268</f>
        <v>0</v>
      </c>
    </row>
    <row r="268" s="12" customFormat="1" ht="22.8" customHeight="1">
      <c r="A268" s="12"/>
      <c r="B268" s="187"/>
      <c r="C268" s="188"/>
      <c r="D268" s="189" t="s">
        <v>74</v>
      </c>
      <c r="E268" s="201" t="s">
        <v>579</v>
      </c>
      <c r="F268" s="201" t="s">
        <v>580</v>
      </c>
      <c r="G268" s="188"/>
      <c r="H268" s="188"/>
      <c r="I268" s="191"/>
      <c r="J268" s="202">
        <f>BK268</f>
        <v>0</v>
      </c>
      <c r="K268" s="188"/>
      <c r="L268" s="193"/>
      <c r="M268" s="194"/>
      <c r="N268" s="195"/>
      <c r="O268" s="195"/>
      <c r="P268" s="196">
        <f>SUM(P269:P271)</f>
        <v>0</v>
      </c>
      <c r="Q268" s="195"/>
      <c r="R268" s="196">
        <f>SUM(R269:R271)</f>
        <v>0</v>
      </c>
      <c r="S268" s="195"/>
      <c r="T268" s="197">
        <f>SUM(T269:T271)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8" t="s">
        <v>221</v>
      </c>
      <c r="AT268" s="199" t="s">
        <v>74</v>
      </c>
      <c r="AU268" s="199" t="s">
        <v>83</v>
      </c>
      <c r="AY268" s="198" t="s">
        <v>138</v>
      </c>
      <c r="BK268" s="200">
        <f>SUM(BK269:BK271)</f>
        <v>0</v>
      </c>
    </row>
    <row r="269" s="2" customFormat="1" ht="16.5" customHeight="1">
      <c r="A269" s="37"/>
      <c r="B269" s="38"/>
      <c r="C269" s="203" t="s">
        <v>581</v>
      </c>
      <c r="D269" s="203" t="s">
        <v>142</v>
      </c>
      <c r="E269" s="204" t="s">
        <v>582</v>
      </c>
      <c r="F269" s="205" t="s">
        <v>580</v>
      </c>
      <c r="G269" s="206" t="s">
        <v>290</v>
      </c>
      <c r="H269" s="207">
        <v>1</v>
      </c>
      <c r="I269" s="208"/>
      <c r="J269" s="209">
        <f>ROUND(I269*H269,2)</f>
        <v>0</v>
      </c>
      <c r="K269" s="205" t="s">
        <v>146</v>
      </c>
      <c r="L269" s="43"/>
      <c r="M269" s="210" t="s">
        <v>19</v>
      </c>
      <c r="N269" s="211" t="s">
        <v>46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583</v>
      </c>
      <c r="AT269" s="214" t="s">
        <v>142</v>
      </c>
      <c r="AU269" s="214" t="s">
        <v>85</v>
      </c>
      <c r="AY269" s="16" t="s">
        <v>138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83</v>
      </c>
      <c r="BK269" s="215">
        <f>ROUND(I269*H269,2)</f>
        <v>0</v>
      </c>
      <c r="BL269" s="16" t="s">
        <v>583</v>
      </c>
      <c r="BM269" s="214" t="s">
        <v>584</v>
      </c>
    </row>
    <row r="270" s="2" customFormat="1">
      <c r="A270" s="37"/>
      <c r="B270" s="38"/>
      <c r="C270" s="39"/>
      <c r="D270" s="216" t="s">
        <v>149</v>
      </c>
      <c r="E270" s="39"/>
      <c r="F270" s="217" t="s">
        <v>585</v>
      </c>
      <c r="G270" s="39"/>
      <c r="H270" s="39"/>
      <c r="I270" s="218"/>
      <c r="J270" s="39"/>
      <c r="K270" s="39"/>
      <c r="L270" s="43"/>
      <c r="M270" s="219"/>
      <c r="N270" s="220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149</v>
      </c>
      <c r="AU270" s="16" t="s">
        <v>85</v>
      </c>
    </row>
    <row r="271" s="2" customFormat="1">
      <c r="A271" s="37"/>
      <c r="B271" s="38"/>
      <c r="C271" s="39"/>
      <c r="D271" s="223" t="s">
        <v>208</v>
      </c>
      <c r="E271" s="39"/>
      <c r="F271" s="243" t="s">
        <v>586</v>
      </c>
      <c r="G271" s="39"/>
      <c r="H271" s="39"/>
      <c r="I271" s="218"/>
      <c r="J271" s="39"/>
      <c r="K271" s="39"/>
      <c r="L271" s="43"/>
      <c r="M271" s="244"/>
      <c r="N271" s="245"/>
      <c r="O271" s="246"/>
      <c r="P271" s="246"/>
      <c r="Q271" s="246"/>
      <c r="R271" s="246"/>
      <c r="S271" s="246"/>
      <c r="T271" s="24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208</v>
      </c>
      <c r="AU271" s="16" t="s">
        <v>85</v>
      </c>
    </row>
    <row r="272" s="2" customFormat="1" ht="6.96" customHeight="1">
      <c r="A272" s="37"/>
      <c r="B272" s="58"/>
      <c r="C272" s="59"/>
      <c r="D272" s="59"/>
      <c r="E272" s="59"/>
      <c r="F272" s="59"/>
      <c r="G272" s="59"/>
      <c r="H272" s="59"/>
      <c r="I272" s="59"/>
      <c r="J272" s="59"/>
      <c r="K272" s="59"/>
      <c r="L272" s="43"/>
      <c r="M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</row>
  </sheetData>
  <sheetProtection sheet="1" autoFilter="0" formatColumns="0" formatRows="0" objects="1" scenarios="1" spinCount="100000" saltValue="T3BfbYLM0e7eMo/liW0RNxXaJt2rWBHM+G85Vb06ySXisZdDapDIubI/TFBDDNWiqtMG0VuWMY6bUTGuw0fgXg==" hashValue="IFcJxUeZPNypLUIywRUYXUaYuaF/8RAxvdv3q2pbKyQCVFyt13aOuC1mCRGVtrrqrZjB0RvnLuzJzntpSjNoRA==" algorithmName="SHA-512" password="CC35"/>
  <autoFilter ref="C96:K271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3_02/311273951"/>
    <hyperlink ref="F104" r:id="rId2" display="https://podminky.urs.cz/item/CS_URS_2023_02/342272225"/>
    <hyperlink ref="F107" r:id="rId3" display="https://podminky.urs.cz/item/CS_URS_2023_02/411386621"/>
    <hyperlink ref="F110" r:id="rId4" display="https://podminky.urs.cz/item/CS_URS_2023_01/612131101"/>
    <hyperlink ref="F112" r:id="rId5" display="https://podminky.urs.cz/item/CS_URS_2023_01/612135002"/>
    <hyperlink ref="F114" r:id="rId6" display="https://podminky.urs.cz/item/CS_URS_2023_01/612135092"/>
    <hyperlink ref="F117" r:id="rId7" display="https://podminky.urs.cz/item/CS_URS_2021_02/612311131"/>
    <hyperlink ref="F119" r:id="rId8" display="https://podminky.urs.cz/item/CS_URS_2023_02/612315222"/>
    <hyperlink ref="F124" r:id="rId9" display="https://podminky.urs.cz/item/CS_URS_2023_02/642942611"/>
    <hyperlink ref="F126" r:id="rId10" display="https://podminky.urs.cz/item/CS_URS_2023_02/642944121"/>
    <hyperlink ref="F129" r:id="rId11" display="https://podminky.urs.cz/item/CS_URS_2023_02/949101111"/>
    <hyperlink ref="F132" r:id="rId12" display="https://podminky.urs.cz/item/CS_URS_2023_02/962031133"/>
    <hyperlink ref="F134" r:id="rId13" display="https://podminky.urs.cz/item/CS_URS_2023_02/965041321"/>
    <hyperlink ref="F137" r:id="rId14" display="https://podminky.urs.cz/item/CS_URS_2023_02/965046111"/>
    <hyperlink ref="F139" r:id="rId15" display="https://podminky.urs.cz/item/CS_URS_2023_02/965046119"/>
    <hyperlink ref="F143" r:id="rId16" display="https://podminky.urs.cz/item/CS_URS_2023_01/978013191"/>
    <hyperlink ref="F146" r:id="rId17" display="https://podminky.urs.cz/item/CS_URS_2023_02/997013153"/>
    <hyperlink ref="F151" r:id="rId18" display="https://podminky.urs.cz/item/CS_URS_2023_02/997013631"/>
    <hyperlink ref="F153" r:id="rId19" display="https://podminky.urs.cz/item/CS_URS_2023_02/997013813"/>
    <hyperlink ref="F157" r:id="rId20" display="https://podminky.urs.cz/item/CS_URS_2023_02/725210821"/>
    <hyperlink ref="F159" r:id="rId21" display="https://podminky.urs.cz/item/CS_URS_2023_02/725820802"/>
    <hyperlink ref="F162" r:id="rId22" display="https://podminky.urs.cz/item/CS_URS_2023_02/763131721"/>
    <hyperlink ref="F164" r:id="rId23" display="https://podminky.urs.cz/item/CS_URS_2023_02/763131731"/>
    <hyperlink ref="F168" r:id="rId24" display="https://podminky.urs.cz/item/CS_URS_2023_02/763135812"/>
    <hyperlink ref="F170" r:id="rId25" display="https://podminky.urs.cz/item/CS_URS_2023_02/998763302"/>
    <hyperlink ref="F172" r:id="rId26" display="https://podminky.urs.cz/item/CS_URS_2023_02/998763381"/>
    <hyperlink ref="F175" r:id="rId27" display="https://podminky.urs.cz/item/CS_URS_2023_02/766662811"/>
    <hyperlink ref="F187" r:id="rId28" display="https://podminky.urs.cz/item/CS_URS_2023_02/766691914"/>
    <hyperlink ref="F189" r:id="rId29" display="https://podminky.urs.cz/item/CS_URS_2023_02/998766102"/>
    <hyperlink ref="F192" r:id="rId30" display="https://podminky.urs.cz/item/CS_URS_2023_02/776111116"/>
    <hyperlink ref="F194" r:id="rId31" display="https://podminky.urs.cz/item/CS_URS_2023_02/776111311"/>
    <hyperlink ref="F196" r:id="rId32" display="https://podminky.urs.cz/item/CS_URS_2023_02/776121112"/>
    <hyperlink ref="F198" r:id="rId33" display="https://podminky.urs.cz/item/CS_URS_2023_02/776141114"/>
    <hyperlink ref="F200" r:id="rId34" display="https://podminky.urs.cz/item/CS_URS_2023_02/776201812"/>
    <hyperlink ref="F202" r:id="rId35" display="https://podminky.urs.cz/item/CS_URS_2023_02/776231111"/>
    <hyperlink ref="F205" r:id="rId36" display="https://podminky.urs.cz/item/CS_URS_2023_02/776411224"/>
    <hyperlink ref="F207" r:id="rId37" display="https://podminky.urs.cz/item/CS_URS_2023_02/776421311"/>
    <hyperlink ref="F211" r:id="rId38" display="https://podminky.urs.cz/item/CS_URS_2023_02/998776102"/>
    <hyperlink ref="F214" r:id="rId39" display="https://podminky.urs.cz/item/CS_URS_2023_02/781121011"/>
    <hyperlink ref="F219" r:id="rId40" display="https://podminky.urs.cz/item/CS_URS_2023_02/781151031"/>
    <hyperlink ref="F221" r:id="rId41" display="https://podminky.urs.cz/item/CS_URS_2023_02/781471810"/>
    <hyperlink ref="F223" r:id="rId42" display="https://podminky.urs.cz/item/CS_URS_2023_02/781474113"/>
    <hyperlink ref="F226" r:id="rId43" display="https://podminky.urs.cz/item/CS_URS_2023_02/781477114"/>
    <hyperlink ref="F228" r:id="rId44" display="https://podminky.urs.cz/item/CS_URS_2023_02/781494511"/>
    <hyperlink ref="F230" r:id="rId45" display="https://podminky.urs.cz/item/CS_URS_2023_02/781495115"/>
    <hyperlink ref="F233" r:id="rId46" display="https://podminky.urs.cz/item/CS_URS_2023_02/783301303"/>
    <hyperlink ref="F235" r:id="rId47" display="https://podminky.urs.cz/item/CS_URS_2023_02/783301401"/>
    <hyperlink ref="F237" r:id="rId48" display="https://podminky.urs.cz/item/CS_URS_2023_02/783314101"/>
    <hyperlink ref="F239" r:id="rId49" display="https://podminky.urs.cz/item/CS_URS_2023_02/783315101"/>
    <hyperlink ref="F241" r:id="rId50" display="https://podminky.urs.cz/item/CS_URS_2023_02/783317101"/>
    <hyperlink ref="F243" r:id="rId51" display="https://podminky.urs.cz/item/CS_URS_2023_02/783343101"/>
    <hyperlink ref="F246" r:id="rId52" display="https://podminky.urs.cz/item/CS_URS_2023_02/784171101"/>
    <hyperlink ref="F249" r:id="rId53" display="https://podminky.urs.cz/item/CS_URS_2023_02/784171111"/>
    <hyperlink ref="F252" r:id="rId54" display="https://podminky.urs.cz/item/CS_URS_2023_02/784171121"/>
    <hyperlink ref="F255" r:id="rId55" display="https://podminky.urs.cz/item/CS_URS_2023_02/784181101"/>
    <hyperlink ref="F257" r:id="rId56" display="https://podminky.urs.cz/item/CS_URS_2023_02/784211101"/>
    <hyperlink ref="F260" r:id="rId57" display="https://podminky.urs.cz/item/CS_URS_2023_02/786624111"/>
    <hyperlink ref="F265" r:id="rId58" display="https://podminky.urs.cz/item/CS_URS_2023_02/HZS1302"/>
    <hyperlink ref="F270" r:id="rId59" display="https://podminky.urs.cz/item/CS_URS_2023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Stavební úpravy - Zubní oddělení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587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24. 9. 2023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36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38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40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ROUND(J91,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ROUND((SUM(BE91:BE172)),  2)</f>
        <v>0</v>
      </c>
      <c r="G33" s="37"/>
      <c r="H33" s="37"/>
      <c r="I33" s="147">
        <v>0.20999999999999999</v>
      </c>
      <c r="J33" s="146">
        <f>ROUND(((SUM(BE91:BE172))*I33),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ROUND((SUM(BF91:BF172)),  2)</f>
        <v>0</v>
      </c>
      <c r="G34" s="37"/>
      <c r="H34" s="37"/>
      <c r="I34" s="147">
        <v>0.14999999999999999</v>
      </c>
      <c r="J34" s="146">
        <f>ROUND(((SUM(BF91:BF172))*I34),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ROUND((SUM(BG91:BG172)),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ROUND((SUM(BH91:BH172)),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ROUND((SUM(BI91:BI172)),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Stavební úpravy - Zubní oddělení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Stavební úpravy - světík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 650/11, k.ú. Frýdek</v>
      </c>
      <c r="G52" s="39"/>
      <c r="H52" s="39"/>
      <c r="I52" s="31" t="s">
        <v>23</v>
      </c>
      <c r="J52" s="71" t="str">
        <f>IF(J12="","",J12)</f>
        <v>24. 9. 2023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ve Frýdku - Místku, p.o.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102</v>
      </c>
      <c r="D57" s="161"/>
      <c r="E57" s="161"/>
      <c r="F57" s="161"/>
      <c r="G57" s="161"/>
      <c r="H57" s="161"/>
      <c r="I57" s="161"/>
      <c r="J57" s="162" t="s">
        <v>103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104</v>
      </c>
    </row>
    <row r="60" s="9" customFormat="1" ht="24.96" customHeight="1">
      <c r="A60" s="9"/>
      <c r="B60" s="164"/>
      <c r="C60" s="165"/>
      <c r="D60" s="166" t="s">
        <v>105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106</v>
      </c>
      <c r="E61" s="173"/>
      <c r="F61" s="173"/>
      <c r="G61" s="173"/>
      <c r="H61" s="173"/>
      <c r="I61" s="173"/>
      <c r="J61" s="174">
        <f>J93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107</v>
      </c>
      <c r="E62" s="173"/>
      <c r="F62" s="173"/>
      <c r="G62" s="173"/>
      <c r="H62" s="173"/>
      <c r="I62" s="173"/>
      <c r="J62" s="174">
        <f>J98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108</v>
      </c>
      <c r="E63" s="173"/>
      <c r="F63" s="173"/>
      <c r="G63" s="173"/>
      <c r="H63" s="173"/>
      <c r="I63" s="173"/>
      <c r="J63" s="174">
        <f>J106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109</v>
      </c>
      <c r="E64" s="173"/>
      <c r="F64" s="173"/>
      <c r="G64" s="173"/>
      <c r="H64" s="173"/>
      <c r="I64" s="173"/>
      <c r="J64" s="174">
        <f>J118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111</v>
      </c>
      <c r="E65" s="167"/>
      <c r="F65" s="167"/>
      <c r="G65" s="167"/>
      <c r="H65" s="167"/>
      <c r="I65" s="167"/>
      <c r="J65" s="168">
        <f>J130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588</v>
      </c>
      <c r="E66" s="173"/>
      <c r="F66" s="173"/>
      <c r="G66" s="173"/>
      <c r="H66" s="173"/>
      <c r="I66" s="173"/>
      <c r="J66" s="174">
        <f>J131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113</v>
      </c>
      <c r="E67" s="173"/>
      <c r="F67" s="173"/>
      <c r="G67" s="173"/>
      <c r="H67" s="173"/>
      <c r="I67" s="173"/>
      <c r="J67" s="174">
        <f>J144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589</v>
      </c>
      <c r="E68" s="173"/>
      <c r="F68" s="173"/>
      <c r="G68" s="173"/>
      <c r="H68" s="173"/>
      <c r="I68" s="173"/>
      <c r="J68" s="174">
        <f>J154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590</v>
      </c>
      <c r="E69" s="173"/>
      <c r="F69" s="173"/>
      <c r="G69" s="173"/>
      <c r="H69" s="173"/>
      <c r="I69" s="173"/>
      <c r="J69" s="174">
        <f>J160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4"/>
      <c r="C70" s="165"/>
      <c r="D70" s="166" t="s">
        <v>121</v>
      </c>
      <c r="E70" s="167"/>
      <c r="F70" s="167"/>
      <c r="G70" s="167"/>
      <c r="H70" s="167"/>
      <c r="I70" s="167"/>
      <c r="J70" s="168">
        <f>J168</f>
        <v>0</v>
      </c>
      <c r="K70" s="165"/>
      <c r="L70" s="16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0"/>
      <c r="C71" s="171"/>
      <c r="D71" s="172" t="s">
        <v>122</v>
      </c>
      <c r="E71" s="173"/>
      <c r="F71" s="173"/>
      <c r="G71" s="173"/>
      <c r="H71" s="173"/>
      <c r="I71" s="173"/>
      <c r="J71" s="174">
        <f>J169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123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59" t="str">
        <f>E7</f>
        <v>Stavební úpravy - Zubní oddělení</v>
      </c>
      <c r="F81" s="31"/>
      <c r="G81" s="31"/>
      <c r="H81" s="31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99</v>
      </c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02 - Stavební úpravy - světík</v>
      </c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>parc.č. 650/11, k.ú. Frýdek</v>
      </c>
      <c r="G85" s="39"/>
      <c r="H85" s="39"/>
      <c r="I85" s="31" t="s">
        <v>23</v>
      </c>
      <c r="J85" s="71" t="str">
        <f>IF(J12="","",J12)</f>
        <v>24. 9. 2023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>Nemocnice ve Frýdku - Místku, p.o.</v>
      </c>
      <c r="G87" s="39"/>
      <c r="H87" s="39"/>
      <c r="I87" s="31" t="s">
        <v>32</v>
      </c>
      <c r="J87" s="35" t="str">
        <f>E21</f>
        <v xml:space="preserve"> 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30</v>
      </c>
      <c r="D88" s="39"/>
      <c r="E88" s="39"/>
      <c r="F88" s="26" t="str">
        <f>IF(E18="","",E18)</f>
        <v>Vyplň údaj</v>
      </c>
      <c r="G88" s="39"/>
      <c r="H88" s="39"/>
      <c r="I88" s="31" t="s">
        <v>35</v>
      </c>
      <c r="J88" s="35" t="str">
        <f>E24</f>
        <v>Amun Pro s.r.o.</v>
      </c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76"/>
      <c r="B90" s="177"/>
      <c r="C90" s="178" t="s">
        <v>124</v>
      </c>
      <c r="D90" s="179" t="s">
        <v>60</v>
      </c>
      <c r="E90" s="179" t="s">
        <v>56</v>
      </c>
      <c r="F90" s="179" t="s">
        <v>57</v>
      </c>
      <c r="G90" s="179" t="s">
        <v>125</v>
      </c>
      <c r="H90" s="179" t="s">
        <v>126</v>
      </c>
      <c r="I90" s="179" t="s">
        <v>127</v>
      </c>
      <c r="J90" s="179" t="s">
        <v>103</v>
      </c>
      <c r="K90" s="180" t="s">
        <v>128</v>
      </c>
      <c r="L90" s="181"/>
      <c r="M90" s="91" t="s">
        <v>19</v>
      </c>
      <c r="N90" s="92" t="s">
        <v>45</v>
      </c>
      <c r="O90" s="92" t="s">
        <v>129</v>
      </c>
      <c r="P90" s="92" t="s">
        <v>130</v>
      </c>
      <c r="Q90" s="92" t="s">
        <v>131</v>
      </c>
      <c r="R90" s="92" t="s">
        <v>132</v>
      </c>
      <c r="S90" s="92" t="s">
        <v>133</v>
      </c>
      <c r="T90" s="93" t="s">
        <v>134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37"/>
      <c r="B91" s="38"/>
      <c r="C91" s="98" t="s">
        <v>135</v>
      </c>
      <c r="D91" s="39"/>
      <c r="E91" s="39"/>
      <c r="F91" s="39"/>
      <c r="G91" s="39"/>
      <c r="H91" s="39"/>
      <c r="I91" s="39"/>
      <c r="J91" s="182">
        <f>BK91</f>
        <v>0</v>
      </c>
      <c r="K91" s="39"/>
      <c r="L91" s="43"/>
      <c r="M91" s="94"/>
      <c r="N91" s="183"/>
      <c r="O91" s="95"/>
      <c r="P91" s="184">
        <f>P92+P130+P168</f>
        <v>0</v>
      </c>
      <c r="Q91" s="95"/>
      <c r="R91" s="184">
        <f>R92+R130+R168</f>
        <v>2.2037995000000001</v>
      </c>
      <c r="S91" s="95"/>
      <c r="T91" s="185">
        <f>T92+T130+T168</f>
        <v>0.86794000000000016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74</v>
      </c>
      <c r="AU91" s="16" t="s">
        <v>104</v>
      </c>
      <c r="BK91" s="186">
        <f>BK92+BK130+BK168</f>
        <v>0</v>
      </c>
    </row>
    <row r="92" s="12" customFormat="1" ht="25.92" customHeight="1">
      <c r="A92" s="12"/>
      <c r="B92" s="187"/>
      <c r="C92" s="188"/>
      <c r="D92" s="189" t="s">
        <v>74</v>
      </c>
      <c r="E92" s="190" t="s">
        <v>136</v>
      </c>
      <c r="F92" s="190" t="s">
        <v>137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P93+P98+P106+P118</f>
        <v>0</v>
      </c>
      <c r="Q92" s="195"/>
      <c r="R92" s="196">
        <f>R93+R98+R106+R118</f>
        <v>1.8379194999999999</v>
      </c>
      <c r="S92" s="195"/>
      <c r="T92" s="197">
        <f>T93+T98+T106+T118</f>
        <v>0.64000000000000012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83</v>
      </c>
      <c r="AT92" s="199" t="s">
        <v>74</v>
      </c>
      <c r="AU92" s="199" t="s">
        <v>75</v>
      </c>
      <c r="AY92" s="198" t="s">
        <v>138</v>
      </c>
      <c r="BK92" s="200">
        <f>BK93+BK98+BK106+BK118</f>
        <v>0</v>
      </c>
    </row>
    <row r="93" s="12" customFormat="1" ht="22.8" customHeight="1">
      <c r="A93" s="12"/>
      <c r="B93" s="187"/>
      <c r="C93" s="188"/>
      <c r="D93" s="189" t="s">
        <v>74</v>
      </c>
      <c r="E93" s="201" t="s">
        <v>139</v>
      </c>
      <c r="F93" s="201" t="s">
        <v>140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SUM(P94:P97)</f>
        <v>0</v>
      </c>
      <c r="Q93" s="195"/>
      <c r="R93" s="196">
        <f>SUM(R94:R97)</f>
        <v>0.53761999999999999</v>
      </c>
      <c r="S93" s="195"/>
      <c r="T93" s="197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83</v>
      </c>
      <c r="AT93" s="199" t="s">
        <v>74</v>
      </c>
      <c r="AU93" s="199" t="s">
        <v>83</v>
      </c>
      <c r="AY93" s="198" t="s">
        <v>138</v>
      </c>
      <c r="BK93" s="200">
        <f>SUM(BK94:BK97)</f>
        <v>0</v>
      </c>
    </row>
    <row r="94" s="2" customFormat="1" ht="24.15" customHeight="1">
      <c r="A94" s="37"/>
      <c r="B94" s="38"/>
      <c r="C94" s="203" t="s">
        <v>591</v>
      </c>
      <c r="D94" s="203" t="s">
        <v>142</v>
      </c>
      <c r="E94" s="204" t="s">
        <v>592</v>
      </c>
      <c r="F94" s="205" t="s">
        <v>593</v>
      </c>
      <c r="G94" s="206" t="s">
        <v>156</v>
      </c>
      <c r="H94" s="207">
        <v>2</v>
      </c>
      <c r="I94" s="208"/>
      <c r="J94" s="209">
        <f>ROUND(I94*H94,2)</f>
        <v>0</v>
      </c>
      <c r="K94" s="205" t="s">
        <v>146</v>
      </c>
      <c r="L94" s="43"/>
      <c r="M94" s="210" t="s">
        <v>19</v>
      </c>
      <c r="N94" s="211" t="s">
        <v>46</v>
      </c>
      <c r="O94" s="83"/>
      <c r="P94" s="212">
        <f>O94*H94</f>
        <v>0</v>
      </c>
      <c r="Q94" s="212">
        <v>0.18959999999999999</v>
      </c>
      <c r="R94" s="212">
        <f>Q94*H94</f>
        <v>0.37919999999999998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147</v>
      </c>
      <c r="AT94" s="214" t="s">
        <v>142</v>
      </c>
      <c r="AU94" s="214" t="s">
        <v>85</v>
      </c>
      <c r="AY94" s="16" t="s">
        <v>138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83</v>
      </c>
      <c r="BK94" s="215">
        <f>ROUND(I94*H94,2)</f>
        <v>0</v>
      </c>
      <c r="BL94" s="16" t="s">
        <v>147</v>
      </c>
      <c r="BM94" s="214" t="s">
        <v>594</v>
      </c>
    </row>
    <row r="95" s="2" customFormat="1">
      <c r="A95" s="37"/>
      <c r="B95" s="38"/>
      <c r="C95" s="39"/>
      <c r="D95" s="216" t="s">
        <v>149</v>
      </c>
      <c r="E95" s="39"/>
      <c r="F95" s="217" t="s">
        <v>595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149</v>
      </c>
      <c r="AU95" s="16" t="s">
        <v>85</v>
      </c>
    </row>
    <row r="96" s="2" customFormat="1" ht="24.15" customHeight="1">
      <c r="A96" s="37"/>
      <c r="B96" s="38"/>
      <c r="C96" s="203" t="s">
        <v>596</v>
      </c>
      <c r="D96" s="203" t="s">
        <v>142</v>
      </c>
      <c r="E96" s="204" t="s">
        <v>597</v>
      </c>
      <c r="F96" s="205" t="s">
        <v>598</v>
      </c>
      <c r="G96" s="206" t="s">
        <v>156</v>
      </c>
      <c r="H96" s="207">
        <v>2</v>
      </c>
      <c r="I96" s="208"/>
      <c r="J96" s="209">
        <f>ROUND(I96*H96,2)</f>
        <v>0</v>
      </c>
      <c r="K96" s="205" t="s">
        <v>146</v>
      </c>
      <c r="L96" s="43"/>
      <c r="M96" s="210" t="s">
        <v>19</v>
      </c>
      <c r="N96" s="211" t="s">
        <v>46</v>
      </c>
      <c r="O96" s="83"/>
      <c r="P96" s="212">
        <f>O96*H96</f>
        <v>0</v>
      </c>
      <c r="Q96" s="212">
        <v>0.079210000000000003</v>
      </c>
      <c r="R96" s="212">
        <f>Q96*H96</f>
        <v>0.15842000000000001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147</v>
      </c>
      <c r="AT96" s="214" t="s">
        <v>142</v>
      </c>
      <c r="AU96" s="214" t="s">
        <v>85</v>
      </c>
      <c r="AY96" s="16" t="s">
        <v>138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83</v>
      </c>
      <c r="BK96" s="215">
        <f>ROUND(I96*H96,2)</f>
        <v>0</v>
      </c>
      <c r="BL96" s="16" t="s">
        <v>147</v>
      </c>
      <c r="BM96" s="214" t="s">
        <v>599</v>
      </c>
    </row>
    <row r="97" s="2" customFormat="1">
      <c r="A97" s="37"/>
      <c r="B97" s="38"/>
      <c r="C97" s="39"/>
      <c r="D97" s="216" t="s">
        <v>149</v>
      </c>
      <c r="E97" s="39"/>
      <c r="F97" s="217" t="s">
        <v>600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149</v>
      </c>
      <c r="AU97" s="16" t="s">
        <v>85</v>
      </c>
    </row>
    <row r="98" s="12" customFormat="1" ht="22.8" customHeight="1">
      <c r="A98" s="12"/>
      <c r="B98" s="187"/>
      <c r="C98" s="188"/>
      <c r="D98" s="189" t="s">
        <v>74</v>
      </c>
      <c r="E98" s="201" t="s">
        <v>147</v>
      </c>
      <c r="F98" s="201" t="s">
        <v>159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SUM(P99:P105)</f>
        <v>0</v>
      </c>
      <c r="Q98" s="195"/>
      <c r="R98" s="196">
        <f>SUM(R99:R105)</f>
        <v>1.2635394999999998</v>
      </c>
      <c r="S98" s="195"/>
      <c r="T98" s="197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8" t="s">
        <v>83</v>
      </c>
      <c r="AT98" s="199" t="s">
        <v>74</v>
      </c>
      <c r="AU98" s="199" t="s">
        <v>83</v>
      </c>
      <c r="AY98" s="198" t="s">
        <v>138</v>
      </c>
      <c r="BK98" s="200">
        <f>SUM(BK99:BK105)</f>
        <v>0</v>
      </c>
    </row>
    <row r="99" s="2" customFormat="1" ht="24.15" customHeight="1">
      <c r="A99" s="37"/>
      <c r="B99" s="38"/>
      <c r="C99" s="203" t="s">
        <v>601</v>
      </c>
      <c r="D99" s="203" t="s">
        <v>142</v>
      </c>
      <c r="E99" s="204" t="s">
        <v>602</v>
      </c>
      <c r="F99" s="205" t="s">
        <v>603</v>
      </c>
      <c r="G99" s="206" t="s">
        <v>163</v>
      </c>
      <c r="H99" s="207">
        <v>4</v>
      </c>
      <c r="I99" s="208"/>
      <c r="J99" s="209">
        <f>ROUND(I99*H99,2)</f>
        <v>0</v>
      </c>
      <c r="K99" s="205" t="s">
        <v>146</v>
      </c>
      <c r="L99" s="43"/>
      <c r="M99" s="210" t="s">
        <v>19</v>
      </c>
      <c r="N99" s="211" t="s">
        <v>46</v>
      </c>
      <c r="O99" s="83"/>
      <c r="P99" s="212">
        <f>O99*H99</f>
        <v>0</v>
      </c>
      <c r="Q99" s="212">
        <v>0.0045900000000000003</v>
      </c>
      <c r="R99" s="212">
        <f>Q99*H99</f>
        <v>0.018360000000000001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147</v>
      </c>
      <c r="AT99" s="214" t="s">
        <v>142</v>
      </c>
      <c r="AU99" s="214" t="s">
        <v>85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83</v>
      </c>
      <c r="BK99" s="215">
        <f>ROUND(I99*H99,2)</f>
        <v>0</v>
      </c>
      <c r="BL99" s="16" t="s">
        <v>147</v>
      </c>
      <c r="BM99" s="214" t="s">
        <v>604</v>
      </c>
    </row>
    <row r="100" s="2" customFormat="1">
      <c r="A100" s="37"/>
      <c r="B100" s="38"/>
      <c r="C100" s="39"/>
      <c r="D100" s="216" t="s">
        <v>149</v>
      </c>
      <c r="E100" s="39"/>
      <c r="F100" s="217" t="s">
        <v>605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149</v>
      </c>
      <c r="AU100" s="16" t="s">
        <v>85</v>
      </c>
    </row>
    <row r="101" s="2" customFormat="1" ht="16.5" customHeight="1">
      <c r="A101" s="37"/>
      <c r="B101" s="38"/>
      <c r="C101" s="233" t="s">
        <v>311</v>
      </c>
      <c r="D101" s="233" t="s">
        <v>199</v>
      </c>
      <c r="E101" s="234" t="s">
        <v>606</v>
      </c>
      <c r="F101" s="235" t="s">
        <v>607</v>
      </c>
      <c r="G101" s="236" t="s">
        <v>163</v>
      </c>
      <c r="H101" s="237">
        <v>4</v>
      </c>
      <c r="I101" s="238"/>
      <c r="J101" s="239">
        <f>ROUND(I101*H101,2)</f>
        <v>0</v>
      </c>
      <c r="K101" s="235" t="s">
        <v>146</v>
      </c>
      <c r="L101" s="240"/>
      <c r="M101" s="241" t="s">
        <v>19</v>
      </c>
      <c r="N101" s="242" t="s">
        <v>46</v>
      </c>
      <c r="O101" s="83"/>
      <c r="P101" s="212">
        <f>O101*H101</f>
        <v>0</v>
      </c>
      <c r="Q101" s="212">
        <v>0.17299999999999999</v>
      </c>
      <c r="R101" s="212">
        <f>Q101*H101</f>
        <v>0.69199999999999995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202</v>
      </c>
      <c r="AT101" s="214" t="s">
        <v>199</v>
      </c>
      <c r="AU101" s="214" t="s">
        <v>85</v>
      </c>
      <c r="AY101" s="16" t="s">
        <v>138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83</v>
      </c>
      <c r="BK101" s="215">
        <f>ROUND(I101*H101,2)</f>
        <v>0</v>
      </c>
      <c r="BL101" s="16" t="s">
        <v>147</v>
      </c>
      <c r="BM101" s="214" t="s">
        <v>608</v>
      </c>
    </row>
    <row r="102" s="2" customFormat="1" ht="24.15" customHeight="1">
      <c r="A102" s="37"/>
      <c r="B102" s="38"/>
      <c r="C102" s="203" t="s">
        <v>219</v>
      </c>
      <c r="D102" s="203" t="s">
        <v>142</v>
      </c>
      <c r="E102" s="204" t="s">
        <v>609</v>
      </c>
      <c r="F102" s="205" t="s">
        <v>610</v>
      </c>
      <c r="G102" s="206" t="s">
        <v>235</v>
      </c>
      <c r="H102" s="207">
        <v>0.20000000000000001</v>
      </c>
      <c r="I102" s="208"/>
      <c r="J102" s="209">
        <f>ROUND(I102*H102,2)</f>
        <v>0</v>
      </c>
      <c r="K102" s="205" t="s">
        <v>146</v>
      </c>
      <c r="L102" s="43"/>
      <c r="M102" s="210" t="s">
        <v>19</v>
      </c>
      <c r="N102" s="211" t="s">
        <v>46</v>
      </c>
      <c r="O102" s="83"/>
      <c r="P102" s="212">
        <f>O102*H102</f>
        <v>0</v>
      </c>
      <c r="Q102" s="212">
        <v>2.5020099999999998</v>
      </c>
      <c r="R102" s="212">
        <f>Q102*H102</f>
        <v>0.50040200000000001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147</v>
      </c>
      <c r="AT102" s="214" t="s">
        <v>142</v>
      </c>
      <c r="AU102" s="214" t="s">
        <v>85</v>
      </c>
      <c r="AY102" s="16" t="s">
        <v>138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83</v>
      </c>
      <c r="BK102" s="215">
        <f>ROUND(I102*H102,2)</f>
        <v>0</v>
      </c>
      <c r="BL102" s="16" t="s">
        <v>147</v>
      </c>
      <c r="BM102" s="214" t="s">
        <v>611</v>
      </c>
    </row>
    <row r="103" s="2" customFormat="1">
      <c r="A103" s="37"/>
      <c r="B103" s="38"/>
      <c r="C103" s="39"/>
      <c r="D103" s="216" t="s">
        <v>149</v>
      </c>
      <c r="E103" s="39"/>
      <c r="F103" s="217" t="s">
        <v>612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149</v>
      </c>
      <c r="AU103" s="16" t="s">
        <v>85</v>
      </c>
    </row>
    <row r="104" s="2" customFormat="1" ht="44.25" customHeight="1">
      <c r="A104" s="37"/>
      <c r="B104" s="38"/>
      <c r="C104" s="203" t="s">
        <v>613</v>
      </c>
      <c r="D104" s="203" t="s">
        <v>142</v>
      </c>
      <c r="E104" s="204" t="s">
        <v>614</v>
      </c>
      <c r="F104" s="205" t="s">
        <v>615</v>
      </c>
      <c r="G104" s="206" t="s">
        <v>263</v>
      </c>
      <c r="H104" s="207">
        <v>0.050000000000000003</v>
      </c>
      <c r="I104" s="208"/>
      <c r="J104" s="209">
        <f>ROUND(I104*H104,2)</f>
        <v>0</v>
      </c>
      <c r="K104" s="205" t="s">
        <v>146</v>
      </c>
      <c r="L104" s="43"/>
      <c r="M104" s="210" t="s">
        <v>19</v>
      </c>
      <c r="N104" s="211" t="s">
        <v>46</v>
      </c>
      <c r="O104" s="83"/>
      <c r="P104" s="212">
        <f>O104*H104</f>
        <v>0</v>
      </c>
      <c r="Q104" s="212">
        <v>1.05555</v>
      </c>
      <c r="R104" s="212">
        <f>Q104*H104</f>
        <v>0.052777500000000005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147</v>
      </c>
      <c r="AT104" s="214" t="s">
        <v>142</v>
      </c>
      <c r="AU104" s="214" t="s">
        <v>85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83</v>
      </c>
      <c r="BK104" s="215">
        <f>ROUND(I104*H104,2)</f>
        <v>0</v>
      </c>
      <c r="BL104" s="16" t="s">
        <v>147</v>
      </c>
      <c r="BM104" s="214" t="s">
        <v>616</v>
      </c>
    </row>
    <row r="105" s="2" customFormat="1">
      <c r="A105" s="37"/>
      <c r="B105" s="38"/>
      <c r="C105" s="39"/>
      <c r="D105" s="216" t="s">
        <v>149</v>
      </c>
      <c r="E105" s="39"/>
      <c r="F105" s="217" t="s">
        <v>617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85</v>
      </c>
    </row>
    <row r="106" s="12" customFormat="1" ht="22.8" customHeight="1">
      <c r="A106" s="12"/>
      <c r="B106" s="187"/>
      <c r="C106" s="188"/>
      <c r="D106" s="189" t="s">
        <v>74</v>
      </c>
      <c r="E106" s="201" t="s">
        <v>166</v>
      </c>
      <c r="F106" s="201" t="s">
        <v>167</v>
      </c>
      <c r="G106" s="188"/>
      <c r="H106" s="188"/>
      <c r="I106" s="191"/>
      <c r="J106" s="202">
        <f>BK106</f>
        <v>0</v>
      </c>
      <c r="K106" s="188"/>
      <c r="L106" s="193"/>
      <c r="M106" s="194"/>
      <c r="N106" s="195"/>
      <c r="O106" s="195"/>
      <c r="P106" s="196">
        <f>SUM(P107:P117)</f>
        <v>0</v>
      </c>
      <c r="Q106" s="195"/>
      <c r="R106" s="196">
        <f>SUM(R107:R117)</f>
        <v>0.035560000000000001</v>
      </c>
      <c r="S106" s="195"/>
      <c r="T106" s="197">
        <f>SUM(T107:T117)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8" t="s">
        <v>83</v>
      </c>
      <c r="AT106" s="199" t="s">
        <v>74</v>
      </c>
      <c r="AU106" s="199" t="s">
        <v>83</v>
      </c>
      <c r="AY106" s="198" t="s">
        <v>138</v>
      </c>
      <c r="BK106" s="200">
        <f>SUM(BK107:BK117)</f>
        <v>0</v>
      </c>
    </row>
    <row r="107" s="2" customFormat="1" ht="16.5" customHeight="1">
      <c r="A107" s="37"/>
      <c r="B107" s="38"/>
      <c r="C107" s="203" t="s">
        <v>618</v>
      </c>
      <c r="D107" s="203" t="s">
        <v>142</v>
      </c>
      <c r="E107" s="204" t="s">
        <v>619</v>
      </c>
      <c r="F107" s="205" t="s">
        <v>620</v>
      </c>
      <c r="G107" s="206" t="s">
        <v>156</v>
      </c>
      <c r="H107" s="207">
        <v>2</v>
      </c>
      <c r="I107" s="208"/>
      <c r="J107" s="209">
        <f>ROUND(I107*H107,2)</f>
        <v>0</v>
      </c>
      <c r="K107" s="205" t="s">
        <v>146</v>
      </c>
      <c r="L107" s="43"/>
      <c r="M107" s="210" t="s">
        <v>19</v>
      </c>
      <c r="N107" s="211" t="s">
        <v>46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147</v>
      </c>
      <c r="AT107" s="214" t="s">
        <v>142</v>
      </c>
      <c r="AU107" s="214" t="s">
        <v>85</v>
      </c>
      <c r="AY107" s="16" t="s">
        <v>138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83</v>
      </c>
      <c r="BK107" s="215">
        <f>ROUND(I107*H107,2)</f>
        <v>0</v>
      </c>
      <c r="BL107" s="16" t="s">
        <v>147</v>
      </c>
      <c r="BM107" s="214" t="s">
        <v>621</v>
      </c>
    </row>
    <row r="108" s="2" customFormat="1">
      <c r="A108" s="37"/>
      <c r="B108" s="38"/>
      <c r="C108" s="39"/>
      <c r="D108" s="216" t="s">
        <v>149</v>
      </c>
      <c r="E108" s="39"/>
      <c r="F108" s="217" t="s">
        <v>622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149</v>
      </c>
      <c r="AU108" s="16" t="s">
        <v>85</v>
      </c>
    </row>
    <row r="109" s="2" customFormat="1" ht="24.15" customHeight="1">
      <c r="A109" s="37"/>
      <c r="B109" s="38"/>
      <c r="C109" s="203" t="s">
        <v>7</v>
      </c>
      <c r="D109" s="203" t="s">
        <v>142</v>
      </c>
      <c r="E109" s="204" t="s">
        <v>623</v>
      </c>
      <c r="F109" s="205" t="s">
        <v>624</v>
      </c>
      <c r="G109" s="206" t="s">
        <v>156</v>
      </c>
      <c r="H109" s="207">
        <v>2</v>
      </c>
      <c r="I109" s="208"/>
      <c r="J109" s="209">
        <f>ROUND(I109*H109,2)</f>
        <v>0</v>
      </c>
      <c r="K109" s="205" t="s">
        <v>146</v>
      </c>
      <c r="L109" s="43"/>
      <c r="M109" s="210" t="s">
        <v>19</v>
      </c>
      <c r="N109" s="211" t="s">
        <v>46</v>
      </c>
      <c r="O109" s="83"/>
      <c r="P109" s="212">
        <f>O109*H109</f>
        <v>0</v>
      </c>
      <c r="Q109" s="212">
        <v>0.0043800000000000002</v>
      </c>
      <c r="R109" s="212">
        <f>Q109*H109</f>
        <v>0.0087600000000000004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147</v>
      </c>
      <c r="AT109" s="214" t="s">
        <v>142</v>
      </c>
      <c r="AU109" s="214" t="s">
        <v>85</v>
      </c>
      <c r="AY109" s="16" t="s">
        <v>138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83</v>
      </c>
      <c r="BK109" s="215">
        <f>ROUND(I109*H109,2)</f>
        <v>0</v>
      </c>
      <c r="BL109" s="16" t="s">
        <v>147</v>
      </c>
      <c r="BM109" s="214" t="s">
        <v>625</v>
      </c>
    </row>
    <row r="110" s="2" customFormat="1">
      <c r="A110" s="37"/>
      <c r="B110" s="38"/>
      <c r="C110" s="39"/>
      <c r="D110" s="216" t="s">
        <v>149</v>
      </c>
      <c r="E110" s="39"/>
      <c r="F110" s="217" t="s">
        <v>626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149</v>
      </c>
      <c r="AU110" s="16" t="s">
        <v>85</v>
      </c>
    </row>
    <row r="111" s="2" customFormat="1" ht="16.5" customHeight="1">
      <c r="A111" s="37"/>
      <c r="B111" s="38"/>
      <c r="C111" s="203" t="s">
        <v>627</v>
      </c>
      <c r="D111" s="203" t="s">
        <v>142</v>
      </c>
      <c r="E111" s="204" t="s">
        <v>628</v>
      </c>
      <c r="F111" s="205" t="s">
        <v>629</v>
      </c>
      <c r="G111" s="206" t="s">
        <v>156</v>
      </c>
      <c r="H111" s="207">
        <v>2</v>
      </c>
      <c r="I111" s="208"/>
      <c r="J111" s="209">
        <f>ROUND(I111*H111,2)</f>
        <v>0</v>
      </c>
      <c r="K111" s="205" t="s">
        <v>146</v>
      </c>
      <c r="L111" s="43"/>
      <c r="M111" s="210" t="s">
        <v>19</v>
      </c>
      <c r="N111" s="211" t="s">
        <v>46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147</v>
      </c>
      <c r="AT111" s="214" t="s">
        <v>142</v>
      </c>
      <c r="AU111" s="214" t="s">
        <v>85</v>
      </c>
      <c r="AY111" s="16" t="s">
        <v>138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83</v>
      </c>
      <c r="BK111" s="215">
        <f>ROUND(I111*H111,2)</f>
        <v>0</v>
      </c>
      <c r="BL111" s="16" t="s">
        <v>147</v>
      </c>
      <c r="BM111" s="214" t="s">
        <v>630</v>
      </c>
    </row>
    <row r="112" s="2" customFormat="1">
      <c r="A112" s="37"/>
      <c r="B112" s="38"/>
      <c r="C112" s="39"/>
      <c r="D112" s="216" t="s">
        <v>149</v>
      </c>
      <c r="E112" s="39"/>
      <c r="F112" s="217" t="s">
        <v>631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149</v>
      </c>
      <c r="AU112" s="16" t="s">
        <v>85</v>
      </c>
    </row>
    <row r="113" s="2" customFormat="1" ht="37.8" customHeight="1">
      <c r="A113" s="37"/>
      <c r="B113" s="38"/>
      <c r="C113" s="203" t="s">
        <v>632</v>
      </c>
      <c r="D113" s="203" t="s">
        <v>142</v>
      </c>
      <c r="E113" s="204" t="s">
        <v>633</v>
      </c>
      <c r="F113" s="205" t="s">
        <v>634</v>
      </c>
      <c r="G113" s="206" t="s">
        <v>156</v>
      </c>
      <c r="H113" s="207">
        <v>2</v>
      </c>
      <c r="I113" s="208"/>
      <c r="J113" s="209">
        <f>ROUND(I113*H113,2)</f>
        <v>0</v>
      </c>
      <c r="K113" s="205" t="s">
        <v>146</v>
      </c>
      <c r="L113" s="43"/>
      <c r="M113" s="210" t="s">
        <v>19</v>
      </c>
      <c r="N113" s="211" t="s">
        <v>46</v>
      </c>
      <c r="O113" s="83"/>
      <c r="P113" s="212">
        <f>O113*H113</f>
        <v>0</v>
      </c>
      <c r="Q113" s="212">
        <v>0.0086</v>
      </c>
      <c r="R113" s="212">
        <f>Q113*H113</f>
        <v>0.0172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147</v>
      </c>
      <c r="AT113" s="214" t="s">
        <v>142</v>
      </c>
      <c r="AU113" s="214" t="s">
        <v>85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83</v>
      </c>
      <c r="BK113" s="215">
        <f>ROUND(I113*H113,2)</f>
        <v>0</v>
      </c>
      <c r="BL113" s="16" t="s">
        <v>147</v>
      </c>
      <c r="BM113" s="214" t="s">
        <v>635</v>
      </c>
    </row>
    <row r="114" s="2" customFormat="1">
      <c r="A114" s="37"/>
      <c r="B114" s="38"/>
      <c r="C114" s="39"/>
      <c r="D114" s="216" t="s">
        <v>149</v>
      </c>
      <c r="E114" s="39"/>
      <c r="F114" s="217" t="s">
        <v>636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149</v>
      </c>
      <c r="AU114" s="16" t="s">
        <v>85</v>
      </c>
    </row>
    <row r="115" s="2" customFormat="1" ht="16.5" customHeight="1">
      <c r="A115" s="37"/>
      <c r="B115" s="38"/>
      <c r="C115" s="233" t="s">
        <v>637</v>
      </c>
      <c r="D115" s="233" t="s">
        <v>199</v>
      </c>
      <c r="E115" s="234" t="s">
        <v>638</v>
      </c>
      <c r="F115" s="235" t="s">
        <v>639</v>
      </c>
      <c r="G115" s="236" t="s">
        <v>156</v>
      </c>
      <c r="H115" s="237">
        <v>2</v>
      </c>
      <c r="I115" s="238"/>
      <c r="J115" s="239">
        <f>ROUND(I115*H115,2)</f>
        <v>0</v>
      </c>
      <c r="K115" s="235" t="s">
        <v>146</v>
      </c>
      <c r="L115" s="240"/>
      <c r="M115" s="241" t="s">
        <v>19</v>
      </c>
      <c r="N115" s="242" t="s">
        <v>46</v>
      </c>
      <c r="O115" s="83"/>
      <c r="P115" s="212">
        <f>O115*H115</f>
        <v>0</v>
      </c>
      <c r="Q115" s="212">
        <v>0.0047999999999999996</v>
      </c>
      <c r="R115" s="212">
        <f>Q115*H115</f>
        <v>0.0095999999999999992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202</v>
      </c>
      <c r="AT115" s="214" t="s">
        <v>199</v>
      </c>
      <c r="AU115" s="214" t="s">
        <v>85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83</v>
      </c>
      <c r="BK115" s="215">
        <f>ROUND(I115*H115,2)</f>
        <v>0</v>
      </c>
      <c r="BL115" s="16" t="s">
        <v>147</v>
      </c>
      <c r="BM115" s="214" t="s">
        <v>640</v>
      </c>
    </row>
    <row r="116" s="2" customFormat="1" ht="16.5" customHeight="1">
      <c r="A116" s="37"/>
      <c r="B116" s="38"/>
      <c r="C116" s="203" t="s">
        <v>641</v>
      </c>
      <c r="D116" s="203" t="s">
        <v>142</v>
      </c>
      <c r="E116" s="204" t="s">
        <v>642</v>
      </c>
      <c r="F116" s="205" t="s">
        <v>643</v>
      </c>
      <c r="G116" s="206" t="s">
        <v>156</v>
      </c>
      <c r="H116" s="207">
        <v>2</v>
      </c>
      <c r="I116" s="208"/>
      <c r="J116" s="209">
        <f>ROUND(I116*H116,2)</f>
        <v>0</v>
      </c>
      <c r="K116" s="205" t="s">
        <v>146</v>
      </c>
      <c r="L116" s="43"/>
      <c r="M116" s="210" t="s">
        <v>19</v>
      </c>
      <c r="N116" s="211" t="s">
        <v>46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147</v>
      </c>
      <c r="AT116" s="214" t="s">
        <v>142</v>
      </c>
      <c r="AU116" s="214" t="s">
        <v>85</v>
      </c>
      <c r="AY116" s="16" t="s">
        <v>138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83</v>
      </c>
      <c r="BK116" s="215">
        <f>ROUND(I116*H116,2)</f>
        <v>0</v>
      </c>
      <c r="BL116" s="16" t="s">
        <v>147</v>
      </c>
      <c r="BM116" s="214" t="s">
        <v>644</v>
      </c>
    </row>
    <row r="117" s="2" customFormat="1">
      <c r="A117" s="37"/>
      <c r="B117" s="38"/>
      <c r="C117" s="39"/>
      <c r="D117" s="216" t="s">
        <v>149</v>
      </c>
      <c r="E117" s="39"/>
      <c r="F117" s="217" t="s">
        <v>645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149</v>
      </c>
      <c r="AU117" s="16" t="s">
        <v>85</v>
      </c>
    </row>
    <row r="118" s="12" customFormat="1" ht="22.8" customHeight="1">
      <c r="A118" s="12"/>
      <c r="B118" s="187"/>
      <c r="C118" s="188"/>
      <c r="D118" s="189" t="s">
        <v>74</v>
      </c>
      <c r="E118" s="201" t="s">
        <v>219</v>
      </c>
      <c r="F118" s="201" t="s">
        <v>220</v>
      </c>
      <c r="G118" s="188"/>
      <c r="H118" s="188"/>
      <c r="I118" s="191"/>
      <c r="J118" s="202">
        <f>BK118</f>
        <v>0</v>
      </c>
      <c r="K118" s="188"/>
      <c r="L118" s="193"/>
      <c r="M118" s="194"/>
      <c r="N118" s="195"/>
      <c r="O118" s="195"/>
      <c r="P118" s="196">
        <f>SUM(P119:P129)</f>
        <v>0</v>
      </c>
      <c r="Q118" s="195"/>
      <c r="R118" s="196">
        <f>SUM(R119:R129)</f>
        <v>0.0012000000000000001</v>
      </c>
      <c r="S118" s="195"/>
      <c r="T118" s="197">
        <f>SUM(T119:T129)</f>
        <v>0.64000000000000012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8" t="s">
        <v>83</v>
      </c>
      <c r="AT118" s="199" t="s">
        <v>74</v>
      </c>
      <c r="AU118" s="199" t="s">
        <v>83</v>
      </c>
      <c r="AY118" s="198" t="s">
        <v>138</v>
      </c>
      <c r="BK118" s="200">
        <f>SUM(BK119:BK129)</f>
        <v>0</v>
      </c>
    </row>
    <row r="119" s="2" customFormat="1" ht="24.15" customHeight="1">
      <c r="A119" s="37"/>
      <c r="B119" s="38"/>
      <c r="C119" s="203" t="s">
        <v>221</v>
      </c>
      <c r="D119" s="203" t="s">
        <v>142</v>
      </c>
      <c r="E119" s="204" t="s">
        <v>646</v>
      </c>
      <c r="F119" s="205" t="s">
        <v>647</v>
      </c>
      <c r="G119" s="206" t="s">
        <v>235</v>
      </c>
      <c r="H119" s="207">
        <v>0.40000000000000002</v>
      </c>
      <c r="I119" s="208"/>
      <c r="J119" s="209">
        <f>ROUND(I119*H119,2)</f>
        <v>0</v>
      </c>
      <c r="K119" s="205" t="s">
        <v>146</v>
      </c>
      <c r="L119" s="43"/>
      <c r="M119" s="210" t="s">
        <v>19</v>
      </c>
      <c r="N119" s="211" t="s">
        <v>46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1.6000000000000001</v>
      </c>
      <c r="T119" s="213">
        <f>S119*H119</f>
        <v>0.64000000000000012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147</v>
      </c>
      <c r="AT119" s="214" t="s">
        <v>142</v>
      </c>
      <c r="AU119" s="214" t="s">
        <v>85</v>
      </c>
      <c r="AY119" s="16" t="s">
        <v>138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83</v>
      </c>
      <c r="BK119" s="215">
        <f>ROUND(I119*H119,2)</f>
        <v>0</v>
      </c>
      <c r="BL119" s="16" t="s">
        <v>147</v>
      </c>
      <c r="BM119" s="214" t="s">
        <v>648</v>
      </c>
    </row>
    <row r="120" s="2" customFormat="1">
      <c r="A120" s="37"/>
      <c r="B120" s="38"/>
      <c r="C120" s="39"/>
      <c r="D120" s="216" t="s">
        <v>149</v>
      </c>
      <c r="E120" s="39"/>
      <c r="F120" s="217" t="s">
        <v>649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149</v>
      </c>
      <c r="AU120" s="16" t="s">
        <v>85</v>
      </c>
    </row>
    <row r="121" s="2" customFormat="1" ht="24.15" customHeight="1">
      <c r="A121" s="37"/>
      <c r="B121" s="38"/>
      <c r="C121" s="203" t="s">
        <v>83</v>
      </c>
      <c r="D121" s="203" t="s">
        <v>142</v>
      </c>
      <c r="E121" s="204" t="s">
        <v>650</v>
      </c>
      <c r="F121" s="205" t="s">
        <v>651</v>
      </c>
      <c r="G121" s="206" t="s">
        <v>156</v>
      </c>
      <c r="H121" s="207">
        <v>4</v>
      </c>
      <c r="I121" s="208"/>
      <c r="J121" s="209">
        <f>ROUND(I121*H121,2)</f>
        <v>0</v>
      </c>
      <c r="K121" s="205" t="s">
        <v>146</v>
      </c>
      <c r="L121" s="43"/>
      <c r="M121" s="210" t="s">
        <v>19</v>
      </c>
      <c r="N121" s="211" t="s">
        <v>46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147</v>
      </c>
      <c r="AT121" s="214" t="s">
        <v>142</v>
      </c>
      <c r="AU121" s="214" t="s">
        <v>85</v>
      </c>
      <c r="AY121" s="16" t="s">
        <v>138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83</v>
      </c>
      <c r="BK121" s="215">
        <f>ROUND(I121*H121,2)</f>
        <v>0</v>
      </c>
      <c r="BL121" s="16" t="s">
        <v>147</v>
      </c>
      <c r="BM121" s="214" t="s">
        <v>652</v>
      </c>
    </row>
    <row r="122" s="2" customFormat="1">
      <c r="A122" s="37"/>
      <c r="B122" s="38"/>
      <c r="C122" s="39"/>
      <c r="D122" s="216" t="s">
        <v>149</v>
      </c>
      <c r="E122" s="39"/>
      <c r="F122" s="217" t="s">
        <v>653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149</v>
      </c>
      <c r="AU122" s="16" t="s">
        <v>85</v>
      </c>
    </row>
    <row r="123" s="2" customFormat="1" ht="24.15" customHeight="1">
      <c r="A123" s="37"/>
      <c r="B123" s="38"/>
      <c r="C123" s="203" t="s">
        <v>85</v>
      </c>
      <c r="D123" s="203" t="s">
        <v>142</v>
      </c>
      <c r="E123" s="204" t="s">
        <v>654</v>
      </c>
      <c r="F123" s="205" t="s">
        <v>655</v>
      </c>
      <c r="G123" s="206" t="s">
        <v>156</v>
      </c>
      <c r="H123" s="207">
        <v>56</v>
      </c>
      <c r="I123" s="208"/>
      <c r="J123" s="209">
        <f>ROUND(I123*H123,2)</f>
        <v>0</v>
      </c>
      <c r="K123" s="205" t="s">
        <v>146</v>
      </c>
      <c r="L123" s="43"/>
      <c r="M123" s="210" t="s">
        <v>19</v>
      </c>
      <c r="N123" s="211" t="s">
        <v>46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147</v>
      </c>
      <c r="AT123" s="214" t="s">
        <v>142</v>
      </c>
      <c r="AU123" s="214" t="s">
        <v>85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83</v>
      </c>
      <c r="BK123" s="215">
        <f>ROUND(I123*H123,2)</f>
        <v>0</v>
      </c>
      <c r="BL123" s="16" t="s">
        <v>147</v>
      </c>
      <c r="BM123" s="214" t="s">
        <v>656</v>
      </c>
    </row>
    <row r="124" s="2" customFormat="1">
      <c r="A124" s="37"/>
      <c r="B124" s="38"/>
      <c r="C124" s="39"/>
      <c r="D124" s="216" t="s">
        <v>149</v>
      </c>
      <c r="E124" s="39"/>
      <c r="F124" s="217" t="s">
        <v>657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149</v>
      </c>
      <c r="AU124" s="16" t="s">
        <v>85</v>
      </c>
    </row>
    <row r="125" s="13" customFormat="1">
      <c r="A125" s="13"/>
      <c r="B125" s="221"/>
      <c r="C125" s="222"/>
      <c r="D125" s="223" t="s">
        <v>151</v>
      </c>
      <c r="E125" s="224" t="s">
        <v>19</v>
      </c>
      <c r="F125" s="225" t="s">
        <v>658</v>
      </c>
      <c r="G125" s="222"/>
      <c r="H125" s="226">
        <v>56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151</v>
      </c>
      <c r="AU125" s="232" t="s">
        <v>85</v>
      </c>
      <c r="AV125" s="13" t="s">
        <v>85</v>
      </c>
      <c r="AW125" s="13" t="s">
        <v>34</v>
      </c>
      <c r="AX125" s="13" t="s">
        <v>83</v>
      </c>
      <c r="AY125" s="232" t="s">
        <v>138</v>
      </c>
    </row>
    <row r="126" s="2" customFormat="1" ht="24.15" customHeight="1">
      <c r="A126" s="37"/>
      <c r="B126" s="38"/>
      <c r="C126" s="203" t="s">
        <v>139</v>
      </c>
      <c r="D126" s="203" t="s">
        <v>142</v>
      </c>
      <c r="E126" s="204" t="s">
        <v>659</v>
      </c>
      <c r="F126" s="205" t="s">
        <v>660</v>
      </c>
      <c r="G126" s="206" t="s">
        <v>156</v>
      </c>
      <c r="H126" s="207">
        <v>4</v>
      </c>
      <c r="I126" s="208"/>
      <c r="J126" s="209">
        <f>ROUND(I126*H126,2)</f>
        <v>0</v>
      </c>
      <c r="K126" s="205" t="s">
        <v>146</v>
      </c>
      <c r="L126" s="43"/>
      <c r="M126" s="210" t="s">
        <v>19</v>
      </c>
      <c r="N126" s="211" t="s">
        <v>46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147</v>
      </c>
      <c r="AT126" s="214" t="s">
        <v>142</v>
      </c>
      <c r="AU126" s="214" t="s">
        <v>85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83</v>
      </c>
      <c r="BK126" s="215">
        <f>ROUND(I126*H126,2)</f>
        <v>0</v>
      </c>
      <c r="BL126" s="16" t="s">
        <v>147</v>
      </c>
      <c r="BM126" s="214" t="s">
        <v>661</v>
      </c>
    </row>
    <row r="127" s="2" customFormat="1">
      <c r="A127" s="37"/>
      <c r="B127" s="38"/>
      <c r="C127" s="39"/>
      <c r="D127" s="216" t="s">
        <v>149</v>
      </c>
      <c r="E127" s="39"/>
      <c r="F127" s="217" t="s">
        <v>662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149</v>
      </c>
      <c r="AU127" s="16" t="s">
        <v>85</v>
      </c>
    </row>
    <row r="128" s="2" customFormat="1" ht="24.15" customHeight="1">
      <c r="A128" s="37"/>
      <c r="B128" s="38"/>
      <c r="C128" s="203" t="s">
        <v>166</v>
      </c>
      <c r="D128" s="203" t="s">
        <v>142</v>
      </c>
      <c r="E128" s="204" t="s">
        <v>663</v>
      </c>
      <c r="F128" s="205" t="s">
        <v>664</v>
      </c>
      <c r="G128" s="206" t="s">
        <v>145</v>
      </c>
      <c r="H128" s="207">
        <v>6</v>
      </c>
      <c r="I128" s="208"/>
      <c r="J128" s="209">
        <f>ROUND(I128*H128,2)</f>
        <v>0</v>
      </c>
      <c r="K128" s="205" t="s">
        <v>146</v>
      </c>
      <c r="L128" s="43"/>
      <c r="M128" s="210" t="s">
        <v>19</v>
      </c>
      <c r="N128" s="211" t="s">
        <v>46</v>
      </c>
      <c r="O128" s="83"/>
      <c r="P128" s="212">
        <f>O128*H128</f>
        <v>0</v>
      </c>
      <c r="Q128" s="212">
        <v>0.00020000000000000001</v>
      </c>
      <c r="R128" s="212">
        <f>Q128*H128</f>
        <v>0.0012000000000000001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147</v>
      </c>
      <c r="AT128" s="214" t="s">
        <v>142</v>
      </c>
      <c r="AU128" s="214" t="s">
        <v>85</v>
      </c>
      <c r="AY128" s="16" t="s">
        <v>138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83</v>
      </c>
      <c r="BK128" s="215">
        <f>ROUND(I128*H128,2)</f>
        <v>0</v>
      </c>
      <c r="BL128" s="16" t="s">
        <v>147</v>
      </c>
      <c r="BM128" s="214" t="s">
        <v>665</v>
      </c>
    </row>
    <row r="129" s="2" customFormat="1">
      <c r="A129" s="37"/>
      <c r="B129" s="38"/>
      <c r="C129" s="39"/>
      <c r="D129" s="216" t="s">
        <v>149</v>
      </c>
      <c r="E129" s="39"/>
      <c r="F129" s="217" t="s">
        <v>666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149</v>
      </c>
      <c r="AU129" s="16" t="s">
        <v>85</v>
      </c>
    </row>
    <row r="130" s="12" customFormat="1" ht="25.92" customHeight="1">
      <c r="A130" s="12"/>
      <c r="B130" s="187"/>
      <c r="C130" s="188"/>
      <c r="D130" s="189" t="s">
        <v>74</v>
      </c>
      <c r="E130" s="190" t="s">
        <v>283</v>
      </c>
      <c r="F130" s="190" t="s">
        <v>284</v>
      </c>
      <c r="G130" s="188"/>
      <c r="H130" s="188"/>
      <c r="I130" s="191"/>
      <c r="J130" s="192">
        <f>BK130</f>
        <v>0</v>
      </c>
      <c r="K130" s="188"/>
      <c r="L130" s="193"/>
      <c r="M130" s="194"/>
      <c r="N130" s="195"/>
      <c r="O130" s="195"/>
      <c r="P130" s="196">
        <f>P131+P144+P154+P160</f>
        <v>0</v>
      </c>
      <c r="Q130" s="195"/>
      <c r="R130" s="196">
        <f>R131+R144+R154+R160</f>
        <v>0.36588000000000004</v>
      </c>
      <c r="S130" s="195"/>
      <c r="T130" s="197">
        <f>T131+T144+T154+T160</f>
        <v>0.22794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85</v>
      </c>
      <c r="AT130" s="199" t="s">
        <v>74</v>
      </c>
      <c r="AU130" s="199" t="s">
        <v>75</v>
      </c>
      <c r="AY130" s="198" t="s">
        <v>138</v>
      </c>
      <c r="BK130" s="200">
        <f>BK131+BK144+BK154+BK160</f>
        <v>0</v>
      </c>
    </row>
    <row r="131" s="12" customFormat="1" ht="22.8" customHeight="1">
      <c r="A131" s="12"/>
      <c r="B131" s="187"/>
      <c r="C131" s="188"/>
      <c r="D131" s="189" t="s">
        <v>74</v>
      </c>
      <c r="E131" s="201" t="s">
        <v>667</v>
      </c>
      <c r="F131" s="201" t="s">
        <v>668</v>
      </c>
      <c r="G131" s="188"/>
      <c r="H131" s="188"/>
      <c r="I131" s="191"/>
      <c r="J131" s="202">
        <f>BK131</f>
        <v>0</v>
      </c>
      <c r="K131" s="188"/>
      <c r="L131" s="193"/>
      <c r="M131" s="194"/>
      <c r="N131" s="195"/>
      <c r="O131" s="195"/>
      <c r="P131" s="196">
        <f>SUM(P132:P143)</f>
        <v>0</v>
      </c>
      <c r="Q131" s="195"/>
      <c r="R131" s="196">
        <f>SUM(R132:R143)</f>
        <v>0.11980000000000002</v>
      </c>
      <c r="S131" s="195"/>
      <c r="T131" s="197">
        <f>SUM(T132:T143)</f>
        <v>0.16500000000000001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8" t="s">
        <v>85</v>
      </c>
      <c r="AT131" s="199" t="s">
        <v>74</v>
      </c>
      <c r="AU131" s="199" t="s">
        <v>83</v>
      </c>
      <c r="AY131" s="198" t="s">
        <v>138</v>
      </c>
      <c r="BK131" s="200">
        <f>SUM(BK132:BK143)</f>
        <v>0</v>
      </c>
    </row>
    <row r="132" s="2" customFormat="1" ht="24.15" customHeight="1">
      <c r="A132" s="37"/>
      <c r="B132" s="38"/>
      <c r="C132" s="203" t="s">
        <v>315</v>
      </c>
      <c r="D132" s="203" t="s">
        <v>142</v>
      </c>
      <c r="E132" s="204" t="s">
        <v>669</v>
      </c>
      <c r="F132" s="205" t="s">
        <v>670</v>
      </c>
      <c r="G132" s="206" t="s">
        <v>156</v>
      </c>
      <c r="H132" s="207">
        <v>10</v>
      </c>
      <c r="I132" s="208"/>
      <c r="J132" s="209">
        <f>ROUND(I132*H132,2)</f>
        <v>0</v>
      </c>
      <c r="K132" s="205" t="s">
        <v>146</v>
      </c>
      <c r="L132" s="43"/>
      <c r="M132" s="210" t="s">
        <v>19</v>
      </c>
      <c r="N132" s="211" t="s">
        <v>46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291</v>
      </c>
      <c r="AT132" s="214" t="s">
        <v>142</v>
      </c>
      <c r="AU132" s="214" t="s">
        <v>85</v>
      </c>
      <c r="AY132" s="16" t="s">
        <v>138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83</v>
      </c>
      <c r="BK132" s="215">
        <f>ROUND(I132*H132,2)</f>
        <v>0</v>
      </c>
      <c r="BL132" s="16" t="s">
        <v>291</v>
      </c>
      <c r="BM132" s="214" t="s">
        <v>671</v>
      </c>
    </row>
    <row r="133" s="2" customFormat="1">
      <c r="A133" s="37"/>
      <c r="B133" s="38"/>
      <c r="C133" s="39"/>
      <c r="D133" s="216" t="s">
        <v>149</v>
      </c>
      <c r="E133" s="39"/>
      <c r="F133" s="217" t="s">
        <v>672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149</v>
      </c>
      <c r="AU133" s="16" t="s">
        <v>85</v>
      </c>
    </row>
    <row r="134" s="2" customFormat="1" ht="16.5" customHeight="1">
      <c r="A134" s="37"/>
      <c r="B134" s="38"/>
      <c r="C134" s="233" t="s">
        <v>324</v>
      </c>
      <c r="D134" s="233" t="s">
        <v>199</v>
      </c>
      <c r="E134" s="234" t="s">
        <v>673</v>
      </c>
      <c r="F134" s="235" t="s">
        <v>674</v>
      </c>
      <c r="G134" s="236" t="s">
        <v>263</v>
      </c>
      <c r="H134" s="237">
        <v>0.0030000000000000001</v>
      </c>
      <c r="I134" s="238"/>
      <c r="J134" s="239">
        <f>ROUND(I134*H134,2)</f>
        <v>0</v>
      </c>
      <c r="K134" s="235" t="s">
        <v>146</v>
      </c>
      <c r="L134" s="240"/>
      <c r="M134" s="241" t="s">
        <v>19</v>
      </c>
      <c r="N134" s="242" t="s">
        <v>46</v>
      </c>
      <c r="O134" s="83"/>
      <c r="P134" s="212">
        <f>O134*H134</f>
        <v>0</v>
      </c>
      <c r="Q134" s="212">
        <v>1</v>
      </c>
      <c r="R134" s="212">
        <f>Q134*H134</f>
        <v>0.0030000000000000001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311</v>
      </c>
      <c r="AT134" s="214" t="s">
        <v>199</v>
      </c>
      <c r="AU134" s="214" t="s">
        <v>85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83</v>
      </c>
      <c r="BK134" s="215">
        <f>ROUND(I134*H134,2)</f>
        <v>0</v>
      </c>
      <c r="BL134" s="16" t="s">
        <v>291</v>
      </c>
      <c r="BM134" s="214" t="s">
        <v>675</v>
      </c>
    </row>
    <row r="135" s="13" customFormat="1">
      <c r="A135" s="13"/>
      <c r="B135" s="221"/>
      <c r="C135" s="222"/>
      <c r="D135" s="223" t="s">
        <v>151</v>
      </c>
      <c r="E135" s="222"/>
      <c r="F135" s="225" t="s">
        <v>676</v>
      </c>
      <c r="G135" s="222"/>
      <c r="H135" s="226">
        <v>0.0030000000000000001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151</v>
      </c>
      <c r="AU135" s="232" t="s">
        <v>85</v>
      </c>
      <c r="AV135" s="13" t="s">
        <v>85</v>
      </c>
      <c r="AW135" s="13" t="s">
        <v>4</v>
      </c>
      <c r="AX135" s="13" t="s">
        <v>83</v>
      </c>
      <c r="AY135" s="232" t="s">
        <v>138</v>
      </c>
    </row>
    <row r="136" s="2" customFormat="1" ht="21.75" customHeight="1">
      <c r="A136" s="37"/>
      <c r="B136" s="38"/>
      <c r="C136" s="203" t="s">
        <v>147</v>
      </c>
      <c r="D136" s="203" t="s">
        <v>142</v>
      </c>
      <c r="E136" s="204" t="s">
        <v>677</v>
      </c>
      <c r="F136" s="205" t="s">
        <v>678</v>
      </c>
      <c r="G136" s="206" t="s">
        <v>156</v>
      </c>
      <c r="H136" s="207">
        <v>10</v>
      </c>
      <c r="I136" s="208"/>
      <c r="J136" s="209">
        <f>ROUND(I136*H136,2)</f>
        <v>0</v>
      </c>
      <c r="K136" s="205" t="s">
        <v>146</v>
      </c>
      <c r="L136" s="43"/>
      <c r="M136" s="210" t="s">
        <v>19</v>
      </c>
      <c r="N136" s="211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0.016500000000000001</v>
      </c>
      <c r="T136" s="213">
        <f>S136*H136</f>
        <v>0.16500000000000001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291</v>
      </c>
      <c r="AT136" s="214" t="s">
        <v>142</v>
      </c>
      <c r="AU136" s="214" t="s">
        <v>85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83</v>
      </c>
      <c r="BK136" s="215">
        <f>ROUND(I136*H136,2)</f>
        <v>0</v>
      </c>
      <c r="BL136" s="16" t="s">
        <v>291</v>
      </c>
      <c r="BM136" s="214" t="s">
        <v>679</v>
      </c>
    </row>
    <row r="137" s="2" customFormat="1">
      <c r="A137" s="37"/>
      <c r="B137" s="38"/>
      <c r="C137" s="39"/>
      <c r="D137" s="216" t="s">
        <v>149</v>
      </c>
      <c r="E137" s="39"/>
      <c r="F137" s="217" t="s">
        <v>680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149</v>
      </c>
      <c r="AU137" s="16" t="s">
        <v>85</v>
      </c>
    </row>
    <row r="138" s="2" customFormat="1" ht="16.5" customHeight="1">
      <c r="A138" s="37"/>
      <c r="B138" s="38"/>
      <c r="C138" s="203" t="s">
        <v>329</v>
      </c>
      <c r="D138" s="203" t="s">
        <v>142</v>
      </c>
      <c r="E138" s="204" t="s">
        <v>681</v>
      </c>
      <c r="F138" s="205" t="s">
        <v>682</v>
      </c>
      <c r="G138" s="206" t="s">
        <v>156</v>
      </c>
      <c r="H138" s="207">
        <v>10</v>
      </c>
      <c r="I138" s="208"/>
      <c r="J138" s="209">
        <f>ROUND(I138*H138,2)</f>
        <v>0</v>
      </c>
      <c r="K138" s="205" t="s">
        <v>146</v>
      </c>
      <c r="L138" s="43"/>
      <c r="M138" s="210" t="s">
        <v>19</v>
      </c>
      <c r="N138" s="211" t="s">
        <v>46</v>
      </c>
      <c r="O138" s="83"/>
      <c r="P138" s="212">
        <f>O138*H138</f>
        <v>0</v>
      </c>
      <c r="Q138" s="212">
        <v>0.00088000000000000003</v>
      </c>
      <c r="R138" s="212">
        <f>Q138*H138</f>
        <v>0.0088000000000000005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291</v>
      </c>
      <c r="AT138" s="214" t="s">
        <v>142</v>
      </c>
      <c r="AU138" s="214" t="s">
        <v>85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83</v>
      </c>
      <c r="BK138" s="215">
        <f>ROUND(I138*H138,2)</f>
        <v>0</v>
      </c>
      <c r="BL138" s="16" t="s">
        <v>291</v>
      </c>
      <c r="BM138" s="214" t="s">
        <v>683</v>
      </c>
    </row>
    <row r="139" s="2" customFormat="1">
      <c r="A139" s="37"/>
      <c r="B139" s="38"/>
      <c r="C139" s="39"/>
      <c r="D139" s="216" t="s">
        <v>149</v>
      </c>
      <c r="E139" s="39"/>
      <c r="F139" s="217" t="s">
        <v>684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149</v>
      </c>
      <c r="AU139" s="16" t="s">
        <v>85</v>
      </c>
    </row>
    <row r="140" s="2" customFormat="1" ht="16.5" customHeight="1">
      <c r="A140" s="37"/>
      <c r="B140" s="38"/>
      <c r="C140" s="233" t="s">
        <v>336</v>
      </c>
      <c r="D140" s="233" t="s">
        <v>199</v>
      </c>
      <c r="E140" s="234" t="s">
        <v>685</v>
      </c>
      <c r="F140" s="235" t="s">
        <v>686</v>
      </c>
      <c r="G140" s="236" t="s">
        <v>156</v>
      </c>
      <c r="H140" s="237">
        <v>10</v>
      </c>
      <c r="I140" s="238"/>
      <c r="J140" s="239">
        <f>ROUND(I140*H140,2)</f>
        <v>0</v>
      </c>
      <c r="K140" s="235" t="s">
        <v>146</v>
      </c>
      <c r="L140" s="240"/>
      <c r="M140" s="241" t="s">
        <v>19</v>
      </c>
      <c r="N140" s="242" t="s">
        <v>46</v>
      </c>
      <c r="O140" s="83"/>
      <c r="P140" s="212">
        <f>O140*H140</f>
        <v>0</v>
      </c>
      <c r="Q140" s="212">
        <v>0.0054000000000000003</v>
      </c>
      <c r="R140" s="212">
        <f>Q140*H140</f>
        <v>0.054000000000000006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311</v>
      </c>
      <c r="AT140" s="214" t="s">
        <v>199</v>
      </c>
      <c r="AU140" s="214" t="s">
        <v>85</v>
      </c>
      <c r="AY140" s="16" t="s">
        <v>138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83</v>
      </c>
      <c r="BK140" s="215">
        <f>ROUND(I140*H140,2)</f>
        <v>0</v>
      </c>
      <c r="BL140" s="16" t="s">
        <v>291</v>
      </c>
      <c r="BM140" s="214" t="s">
        <v>687</v>
      </c>
    </row>
    <row r="141" s="13" customFormat="1">
      <c r="A141" s="13"/>
      <c r="B141" s="221"/>
      <c r="C141" s="222"/>
      <c r="D141" s="223" t="s">
        <v>151</v>
      </c>
      <c r="E141" s="222"/>
      <c r="F141" s="225" t="s">
        <v>688</v>
      </c>
      <c r="G141" s="222"/>
      <c r="H141" s="226">
        <v>10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151</v>
      </c>
      <c r="AU141" s="232" t="s">
        <v>85</v>
      </c>
      <c r="AV141" s="13" t="s">
        <v>85</v>
      </c>
      <c r="AW141" s="13" t="s">
        <v>4</v>
      </c>
      <c r="AX141" s="13" t="s">
        <v>83</v>
      </c>
      <c r="AY141" s="232" t="s">
        <v>138</v>
      </c>
    </row>
    <row r="142" s="2" customFormat="1" ht="24.15" customHeight="1">
      <c r="A142" s="37"/>
      <c r="B142" s="38"/>
      <c r="C142" s="233" t="s">
        <v>689</v>
      </c>
      <c r="D142" s="233" t="s">
        <v>199</v>
      </c>
      <c r="E142" s="234" t="s">
        <v>690</v>
      </c>
      <c r="F142" s="235" t="s">
        <v>691</v>
      </c>
      <c r="G142" s="236" t="s">
        <v>156</v>
      </c>
      <c r="H142" s="237">
        <v>10</v>
      </c>
      <c r="I142" s="238"/>
      <c r="J142" s="239">
        <f>ROUND(I142*H142,2)</f>
        <v>0</v>
      </c>
      <c r="K142" s="235" t="s">
        <v>146</v>
      </c>
      <c r="L142" s="240"/>
      <c r="M142" s="241" t="s">
        <v>19</v>
      </c>
      <c r="N142" s="242" t="s">
        <v>46</v>
      </c>
      <c r="O142" s="83"/>
      <c r="P142" s="212">
        <f>O142*H142</f>
        <v>0</v>
      </c>
      <c r="Q142" s="212">
        <v>0.0054000000000000003</v>
      </c>
      <c r="R142" s="212">
        <f>Q142*H142</f>
        <v>0.054000000000000006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311</v>
      </c>
      <c r="AT142" s="214" t="s">
        <v>199</v>
      </c>
      <c r="AU142" s="214" t="s">
        <v>85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83</v>
      </c>
      <c r="BK142" s="215">
        <f>ROUND(I142*H142,2)</f>
        <v>0</v>
      </c>
      <c r="BL142" s="16" t="s">
        <v>291</v>
      </c>
      <c r="BM142" s="214" t="s">
        <v>692</v>
      </c>
    </row>
    <row r="143" s="13" customFormat="1">
      <c r="A143" s="13"/>
      <c r="B143" s="221"/>
      <c r="C143" s="222"/>
      <c r="D143" s="223" t="s">
        <v>151</v>
      </c>
      <c r="E143" s="222"/>
      <c r="F143" s="225" t="s">
        <v>688</v>
      </c>
      <c r="G143" s="222"/>
      <c r="H143" s="226">
        <v>10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151</v>
      </c>
      <c r="AU143" s="232" t="s">
        <v>85</v>
      </c>
      <c r="AV143" s="13" t="s">
        <v>85</v>
      </c>
      <c r="AW143" s="13" t="s">
        <v>4</v>
      </c>
      <c r="AX143" s="13" t="s">
        <v>83</v>
      </c>
      <c r="AY143" s="232" t="s">
        <v>138</v>
      </c>
    </row>
    <row r="144" s="12" customFormat="1" ht="22.8" customHeight="1">
      <c r="A144" s="12"/>
      <c r="B144" s="187"/>
      <c r="C144" s="188"/>
      <c r="D144" s="189" t="s">
        <v>74</v>
      </c>
      <c r="E144" s="201" t="s">
        <v>299</v>
      </c>
      <c r="F144" s="201" t="s">
        <v>300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SUM(P145:P153)</f>
        <v>0</v>
      </c>
      <c r="Q144" s="195"/>
      <c r="R144" s="196">
        <f>SUM(R145:R153)</f>
        <v>0.055500000000000001</v>
      </c>
      <c r="S144" s="195"/>
      <c r="T144" s="197">
        <f>SUM(T145:T153)</f>
        <v>0.062939999999999996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85</v>
      </c>
      <c r="AT144" s="199" t="s">
        <v>74</v>
      </c>
      <c r="AU144" s="199" t="s">
        <v>83</v>
      </c>
      <c r="AY144" s="198" t="s">
        <v>138</v>
      </c>
      <c r="BK144" s="200">
        <f>SUM(BK145:BK153)</f>
        <v>0</v>
      </c>
    </row>
    <row r="145" s="2" customFormat="1" ht="24.15" customHeight="1">
      <c r="A145" s="37"/>
      <c r="B145" s="38"/>
      <c r="C145" s="203" t="s">
        <v>693</v>
      </c>
      <c r="D145" s="203" t="s">
        <v>142</v>
      </c>
      <c r="E145" s="204" t="s">
        <v>312</v>
      </c>
      <c r="F145" s="205" t="s">
        <v>313</v>
      </c>
      <c r="G145" s="206" t="s">
        <v>156</v>
      </c>
      <c r="H145" s="207">
        <v>6</v>
      </c>
      <c r="I145" s="208"/>
      <c r="J145" s="209">
        <f>ROUND(I145*H145,2)</f>
        <v>0</v>
      </c>
      <c r="K145" s="205" t="s">
        <v>146</v>
      </c>
      <c r="L145" s="43"/>
      <c r="M145" s="210" t="s">
        <v>19</v>
      </c>
      <c r="N145" s="211" t="s">
        <v>46</v>
      </c>
      <c r="O145" s="83"/>
      <c r="P145" s="212">
        <f>O145*H145</f>
        <v>0</v>
      </c>
      <c r="Q145" s="212">
        <v>0.00125</v>
      </c>
      <c r="R145" s="212">
        <f>Q145*H145</f>
        <v>0.0074999999999999997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291</v>
      </c>
      <c r="AT145" s="214" t="s">
        <v>142</v>
      </c>
      <c r="AU145" s="214" t="s">
        <v>85</v>
      </c>
      <c r="AY145" s="16" t="s">
        <v>138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83</v>
      </c>
      <c r="BK145" s="215">
        <f>ROUND(I145*H145,2)</f>
        <v>0</v>
      </c>
      <c r="BL145" s="16" t="s">
        <v>291</v>
      </c>
      <c r="BM145" s="214" t="s">
        <v>694</v>
      </c>
    </row>
    <row r="146" s="2" customFormat="1">
      <c r="A146" s="37"/>
      <c r="B146" s="38"/>
      <c r="C146" s="39"/>
      <c r="D146" s="216" t="s">
        <v>149</v>
      </c>
      <c r="E146" s="39"/>
      <c r="F146" s="217" t="s">
        <v>695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149</v>
      </c>
      <c r="AU146" s="16" t="s">
        <v>85</v>
      </c>
    </row>
    <row r="147" s="2" customFormat="1" ht="16.5" customHeight="1">
      <c r="A147" s="37"/>
      <c r="B147" s="38"/>
      <c r="C147" s="233" t="s">
        <v>696</v>
      </c>
      <c r="D147" s="233" t="s">
        <v>199</v>
      </c>
      <c r="E147" s="234" t="s">
        <v>316</v>
      </c>
      <c r="F147" s="235" t="s">
        <v>317</v>
      </c>
      <c r="G147" s="236" t="s">
        <v>156</v>
      </c>
      <c r="H147" s="237">
        <v>6</v>
      </c>
      <c r="I147" s="238"/>
      <c r="J147" s="239">
        <f>ROUND(I147*H147,2)</f>
        <v>0</v>
      </c>
      <c r="K147" s="235" t="s">
        <v>146</v>
      </c>
      <c r="L147" s="240"/>
      <c r="M147" s="241" t="s">
        <v>19</v>
      </c>
      <c r="N147" s="242" t="s">
        <v>46</v>
      </c>
      <c r="O147" s="83"/>
      <c r="P147" s="212">
        <f>O147*H147</f>
        <v>0</v>
      </c>
      <c r="Q147" s="212">
        <v>0.0080000000000000002</v>
      </c>
      <c r="R147" s="212">
        <f>Q147*H147</f>
        <v>0.048000000000000001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311</v>
      </c>
      <c r="AT147" s="214" t="s">
        <v>199</v>
      </c>
      <c r="AU147" s="214" t="s">
        <v>85</v>
      </c>
      <c r="AY147" s="16" t="s">
        <v>138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83</v>
      </c>
      <c r="BK147" s="215">
        <f>ROUND(I147*H147,2)</f>
        <v>0</v>
      </c>
      <c r="BL147" s="16" t="s">
        <v>291</v>
      </c>
      <c r="BM147" s="214" t="s">
        <v>697</v>
      </c>
    </row>
    <row r="148" s="2" customFormat="1" ht="16.5" customHeight="1">
      <c r="A148" s="37"/>
      <c r="B148" s="38"/>
      <c r="C148" s="203" t="s">
        <v>8</v>
      </c>
      <c r="D148" s="203" t="s">
        <v>142</v>
      </c>
      <c r="E148" s="204" t="s">
        <v>320</v>
      </c>
      <c r="F148" s="205" t="s">
        <v>321</v>
      </c>
      <c r="G148" s="206" t="s">
        <v>156</v>
      </c>
      <c r="H148" s="207">
        <v>6</v>
      </c>
      <c r="I148" s="208"/>
      <c r="J148" s="209">
        <f>ROUND(I148*H148,2)</f>
        <v>0</v>
      </c>
      <c r="K148" s="205" t="s">
        <v>146</v>
      </c>
      <c r="L148" s="43"/>
      <c r="M148" s="210" t="s">
        <v>19</v>
      </c>
      <c r="N148" s="211" t="s">
        <v>46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0.010489999999999999</v>
      </c>
      <c r="T148" s="213">
        <f>S148*H148</f>
        <v>0.062939999999999996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291</v>
      </c>
      <c r="AT148" s="214" t="s">
        <v>142</v>
      </c>
      <c r="AU148" s="214" t="s">
        <v>85</v>
      </c>
      <c r="AY148" s="16" t="s">
        <v>138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83</v>
      </c>
      <c r="BK148" s="215">
        <f>ROUND(I148*H148,2)</f>
        <v>0</v>
      </c>
      <c r="BL148" s="16" t="s">
        <v>291</v>
      </c>
      <c r="BM148" s="214" t="s">
        <v>698</v>
      </c>
    </row>
    <row r="149" s="2" customFormat="1">
      <c r="A149" s="37"/>
      <c r="B149" s="38"/>
      <c r="C149" s="39"/>
      <c r="D149" s="216" t="s">
        <v>149</v>
      </c>
      <c r="E149" s="39"/>
      <c r="F149" s="217" t="s">
        <v>323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149</v>
      </c>
      <c r="AU149" s="16" t="s">
        <v>85</v>
      </c>
    </row>
    <row r="150" s="2" customFormat="1" ht="37.8" customHeight="1">
      <c r="A150" s="37"/>
      <c r="B150" s="38"/>
      <c r="C150" s="203" t="s">
        <v>291</v>
      </c>
      <c r="D150" s="203" t="s">
        <v>142</v>
      </c>
      <c r="E150" s="204" t="s">
        <v>325</v>
      </c>
      <c r="F150" s="205" t="s">
        <v>326</v>
      </c>
      <c r="G150" s="206" t="s">
        <v>263</v>
      </c>
      <c r="H150" s="207">
        <v>0.10000000000000001</v>
      </c>
      <c r="I150" s="208"/>
      <c r="J150" s="209">
        <f>ROUND(I150*H150,2)</f>
        <v>0</v>
      </c>
      <c r="K150" s="205" t="s">
        <v>146</v>
      </c>
      <c r="L150" s="43"/>
      <c r="M150" s="210" t="s">
        <v>19</v>
      </c>
      <c r="N150" s="211" t="s">
        <v>46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291</v>
      </c>
      <c r="AT150" s="214" t="s">
        <v>142</v>
      </c>
      <c r="AU150" s="214" t="s">
        <v>85</v>
      </c>
      <c r="AY150" s="16" t="s">
        <v>138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83</v>
      </c>
      <c r="BK150" s="215">
        <f>ROUND(I150*H150,2)</f>
        <v>0</v>
      </c>
      <c r="BL150" s="16" t="s">
        <v>291</v>
      </c>
      <c r="BM150" s="214" t="s">
        <v>699</v>
      </c>
    </row>
    <row r="151" s="2" customFormat="1">
      <c r="A151" s="37"/>
      <c r="B151" s="38"/>
      <c r="C151" s="39"/>
      <c r="D151" s="216" t="s">
        <v>149</v>
      </c>
      <c r="E151" s="39"/>
      <c r="F151" s="217" t="s">
        <v>328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149</v>
      </c>
      <c r="AU151" s="16" t="s">
        <v>85</v>
      </c>
    </row>
    <row r="152" s="2" customFormat="1" ht="33" customHeight="1">
      <c r="A152" s="37"/>
      <c r="B152" s="38"/>
      <c r="C152" s="203" t="s">
        <v>700</v>
      </c>
      <c r="D152" s="203" t="s">
        <v>142</v>
      </c>
      <c r="E152" s="204" t="s">
        <v>330</v>
      </c>
      <c r="F152" s="205" t="s">
        <v>331</v>
      </c>
      <c r="G152" s="206" t="s">
        <v>263</v>
      </c>
      <c r="H152" s="207">
        <v>0.10000000000000001</v>
      </c>
      <c r="I152" s="208"/>
      <c r="J152" s="209">
        <f>ROUND(I152*H152,2)</f>
        <v>0</v>
      </c>
      <c r="K152" s="205" t="s">
        <v>146</v>
      </c>
      <c r="L152" s="43"/>
      <c r="M152" s="210" t="s">
        <v>19</v>
      </c>
      <c r="N152" s="211" t="s">
        <v>46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291</v>
      </c>
      <c r="AT152" s="214" t="s">
        <v>142</v>
      </c>
      <c r="AU152" s="214" t="s">
        <v>85</v>
      </c>
      <c r="AY152" s="16" t="s">
        <v>138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83</v>
      </c>
      <c r="BK152" s="215">
        <f>ROUND(I152*H152,2)</f>
        <v>0</v>
      </c>
      <c r="BL152" s="16" t="s">
        <v>291</v>
      </c>
      <c r="BM152" s="214" t="s">
        <v>701</v>
      </c>
    </row>
    <row r="153" s="2" customFormat="1">
      <c r="A153" s="37"/>
      <c r="B153" s="38"/>
      <c r="C153" s="39"/>
      <c r="D153" s="216" t="s">
        <v>149</v>
      </c>
      <c r="E153" s="39"/>
      <c r="F153" s="217" t="s">
        <v>333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149</v>
      </c>
      <c r="AU153" s="16" t="s">
        <v>85</v>
      </c>
    </row>
    <row r="154" s="12" customFormat="1" ht="22.8" customHeight="1">
      <c r="A154" s="12"/>
      <c r="B154" s="187"/>
      <c r="C154" s="188"/>
      <c r="D154" s="189" t="s">
        <v>74</v>
      </c>
      <c r="E154" s="201" t="s">
        <v>702</v>
      </c>
      <c r="F154" s="201" t="s">
        <v>703</v>
      </c>
      <c r="G154" s="188"/>
      <c r="H154" s="188"/>
      <c r="I154" s="191"/>
      <c r="J154" s="202">
        <f>BK154</f>
        <v>0</v>
      </c>
      <c r="K154" s="188"/>
      <c r="L154" s="193"/>
      <c r="M154" s="194"/>
      <c r="N154" s="195"/>
      <c r="O154" s="195"/>
      <c r="P154" s="196">
        <f>SUM(P155:P159)</f>
        <v>0</v>
      </c>
      <c r="Q154" s="195"/>
      <c r="R154" s="196">
        <f>SUM(R155:R159)</f>
        <v>0.01008</v>
      </c>
      <c r="S154" s="195"/>
      <c r="T154" s="197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8" t="s">
        <v>85</v>
      </c>
      <c r="AT154" s="199" t="s">
        <v>74</v>
      </c>
      <c r="AU154" s="199" t="s">
        <v>83</v>
      </c>
      <c r="AY154" s="198" t="s">
        <v>138</v>
      </c>
      <c r="BK154" s="200">
        <f>SUM(BK155:BK159)</f>
        <v>0</v>
      </c>
    </row>
    <row r="155" s="2" customFormat="1" ht="16.5" customHeight="1">
      <c r="A155" s="37"/>
      <c r="B155" s="38"/>
      <c r="C155" s="203" t="s">
        <v>704</v>
      </c>
      <c r="D155" s="203" t="s">
        <v>142</v>
      </c>
      <c r="E155" s="204" t="s">
        <v>705</v>
      </c>
      <c r="F155" s="205" t="s">
        <v>706</v>
      </c>
      <c r="G155" s="206" t="s">
        <v>145</v>
      </c>
      <c r="H155" s="207">
        <v>4</v>
      </c>
      <c r="I155" s="208"/>
      <c r="J155" s="209">
        <f>ROUND(I155*H155,2)</f>
        <v>0</v>
      </c>
      <c r="K155" s="205" t="s">
        <v>146</v>
      </c>
      <c r="L155" s="43"/>
      <c r="M155" s="210" t="s">
        <v>19</v>
      </c>
      <c r="N155" s="211" t="s">
        <v>46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291</v>
      </c>
      <c r="AT155" s="214" t="s">
        <v>142</v>
      </c>
      <c r="AU155" s="214" t="s">
        <v>85</v>
      </c>
      <c r="AY155" s="16" t="s">
        <v>138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83</v>
      </c>
      <c r="BK155" s="215">
        <f>ROUND(I155*H155,2)</f>
        <v>0</v>
      </c>
      <c r="BL155" s="16" t="s">
        <v>291</v>
      </c>
      <c r="BM155" s="214" t="s">
        <v>707</v>
      </c>
    </row>
    <row r="156" s="2" customFormat="1">
      <c r="A156" s="37"/>
      <c r="B156" s="38"/>
      <c r="C156" s="39"/>
      <c r="D156" s="216" t="s">
        <v>149</v>
      </c>
      <c r="E156" s="39"/>
      <c r="F156" s="217" t="s">
        <v>708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149</v>
      </c>
      <c r="AU156" s="16" t="s">
        <v>85</v>
      </c>
    </row>
    <row r="157" s="2" customFormat="1" ht="16.5" customHeight="1">
      <c r="A157" s="37"/>
      <c r="B157" s="38"/>
      <c r="C157" s="233" t="s">
        <v>709</v>
      </c>
      <c r="D157" s="233" t="s">
        <v>199</v>
      </c>
      <c r="E157" s="234" t="s">
        <v>710</v>
      </c>
      <c r="F157" s="235" t="s">
        <v>711</v>
      </c>
      <c r="G157" s="236" t="s">
        <v>145</v>
      </c>
      <c r="H157" s="237">
        <v>4</v>
      </c>
      <c r="I157" s="238"/>
      <c r="J157" s="239">
        <f>ROUND(I157*H157,2)</f>
        <v>0</v>
      </c>
      <c r="K157" s="235" t="s">
        <v>146</v>
      </c>
      <c r="L157" s="240"/>
      <c r="M157" s="241" t="s">
        <v>19</v>
      </c>
      <c r="N157" s="242" t="s">
        <v>46</v>
      </c>
      <c r="O157" s="83"/>
      <c r="P157" s="212">
        <f>O157*H157</f>
        <v>0</v>
      </c>
      <c r="Q157" s="212">
        <v>0.0025200000000000001</v>
      </c>
      <c r="R157" s="212">
        <f>Q157*H157</f>
        <v>0.01008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311</v>
      </c>
      <c r="AT157" s="214" t="s">
        <v>199</v>
      </c>
      <c r="AU157" s="214" t="s">
        <v>85</v>
      </c>
      <c r="AY157" s="16" t="s">
        <v>138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83</v>
      </c>
      <c r="BK157" s="215">
        <f>ROUND(I157*H157,2)</f>
        <v>0</v>
      </c>
      <c r="BL157" s="16" t="s">
        <v>291</v>
      </c>
      <c r="BM157" s="214" t="s">
        <v>712</v>
      </c>
    </row>
    <row r="158" s="2" customFormat="1" ht="16.5" customHeight="1">
      <c r="A158" s="37"/>
      <c r="B158" s="38"/>
      <c r="C158" s="203" t="s">
        <v>713</v>
      </c>
      <c r="D158" s="203" t="s">
        <v>142</v>
      </c>
      <c r="E158" s="204" t="s">
        <v>714</v>
      </c>
      <c r="F158" s="205" t="s">
        <v>715</v>
      </c>
      <c r="G158" s="206" t="s">
        <v>145</v>
      </c>
      <c r="H158" s="207">
        <v>4</v>
      </c>
      <c r="I158" s="208"/>
      <c r="J158" s="209">
        <f>ROUND(I158*H158,2)</f>
        <v>0</v>
      </c>
      <c r="K158" s="205" t="s">
        <v>146</v>
      </c>
      <c r="L158" s="43"/>
      <c r="M158" s="210" t="s">
        <v>19</v>
      </c>
      <c r="N158" s="211" t="s">
        <v>46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291</v>
      </c>
      <c r="AT158" s="214" t="s">
        <v>142</v>
      </c>
      <c r="AU158" s="214" t="s">
        <v>85</v>
      </c>
      <c r="AY158" s="16" t="s">
        <v>138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83</v>
      </c>
      <c r="BK158" s="215">
        <f>ROUND(I158*H158,2)</f>
        <v>0</v>
      </c>
      <c r="BL158" s="16" t="s">
        <v>291</v>
      </c>
      <c r="BM158" s="214" t="s">
        <v>716</v>
      </c>
    </row>
    <row r="159" s="2" customFormat="1">
      <c r="A159" s="37"/>
      <c r="B159" s="38"/>
      <c r="C159" s="39"/>
      <c r="D159" s="216" t="s">
        <v>149</v>
      </c>
      <c r="E159" s="39"/>
      <c r="F159" s="217" t="s">
        <v>717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149</v>
      </c>
      <c r="AU159" s="16" t="s">
        <v>85</v>
      </c>
    </row>
    <row r="160" s="12" customFormat="1" ht="22.8" customHeight="1">
      <c r="A160" s="12"/>
      <c r="B160" s="187"/>
      <c r="C160" s="188"/>
      <c r="D160" s="189" t="s">
        <v>74</v>
      </c>
      <c r="E160" s="201" t="s">
        <v>718</v>
      </c>
      <c r="F160" s="201" t="s">
        <v>719</v>
      </c>
      <c r="G160" s="188"/>
      <c r="H160" s="188"/>
      <c r="I160" s="191"/>
      <c r="J160" s="202">
        <f>BK160</f>
        <v>0</v>
      </c>
      <c r="K160" s="188"/>
      <c r="L160" s="193"/>
      <c r="M160" s="194"/>
      <c r="N160" s="195"/>
      <c r="O160" s="195"/>
      <c r="P160" s="196">
        <f>SUM(P161:P167)</f>
        <v>0</v>
      </c>
      <c r="Q160" s="195"/>
      <c r="R160" s="196">
        <f>SUM(R161:R167)</f>
        <v>0.18050000000000002</v>
      </c>
      <c r="S160" s="195"/>
      <c r="T160" s="197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8" t="s">
        <v>85</v>
      </c>
      <c r="AT160" s="199" t="s">
        <v>74</v>
      </c>
      <c r="AU160" s="199" t="s">
        <v>83</v>
      </c>
      <c r="AY160" s="198" t="s">
        <v>138</v>
      </c>
      <c r="BK160" s="200">
        <f>SUM(BK161:BK167)</f>
        <v>0</v>
      </c>
    </row>
    <row r="161" s="2" customFormat="1" ht="16.5" customHeight="1">
      <c r="A161" s="37"/>
      <c r="B161" s="38"/>
      <c r="C161" s="203" t="s">
        <v>360</v>
      </c>
      <c r="D161" s="203" t="s">
        <v>142</v>
      </c>
      <c r="E161" s="204" t="s">
        <v>720</v>
      </c>
      <c r="F161" s="205" t="s">
        <v>721</v>
      </c>
      <c r="G161" s="206" t="s">
        <v>19</v>
      </c>
      <c r="H161" s="207">
        <v>1</v>
      </c>
      <c r="I161" s="208"/>
      <c r="J161" s="209">
        <f>ROUND(I161*H161,2)</f>
        <v>0</v>
      </c>
      <c r="K161" s="205" t="s">
        <v>146</v>
      </c>
      <c r="L161" s="43"/>
      <c r="M161" s="210" t="s">
        <v>19</v>
      </c>
      <c r="N161" s="211" t="s">
        <v>46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291</v>
      </c>
      <c r="AT161" s="214" t="s">
        <v>142</v>
      </c>
      <c r="AU161" s="214" t="s">
        <v>85</v>
      </c>
      <c r="AY161" s="16" t="s">
        <v>138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83</v>
      </c>
      <c r="BK161" s="215">
        <f>ROUND(I161*H161,2)</f>
        <v>0</v>
      </c>
      <c r="BL161" s="16" t="s">
        <v>291</v>
      </c>
      <c r="BM161" s="214" t="s">
        <v>722</v>
      </c>
    </row>
    <row r="162" s="2" customFormat="1">
      <c r="A162" s="37"/>
      <c r="B162" s="38"/>
      <c r="C162" s="39"/>
      <c r="D162" s="216" t="s">
        <v>149</v>
      </c>
      <c r="E162" s="39"/>
      <c r="F162" s="217" t="s">
        <v>723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85</v>
      </c>
    </row>
    <row r="163" s="2" customFormat="1">
      <c r="A163" s="37"/>
      <c r="B163" s="38"/>
      <c r="C163" s="39"/>
      <c r="D163" s="223" t="s">
        <v>208</v>
      </c>
      <c r="E163" s="39"/>
      <c r="F163" s="243" t="s">
        <v>724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208</v>
      </c>
      <c r="AU163" s="16" t="s">
        <v>85</v>
      </c>
    </row>
    <row r="164" s="2" customFormat="1" ht="16.5" customHeight="1">
      <c r="A164" s="37"/>
      <c r="B164" s="38"/>
      <c r="C164" s="203" t="s">
        <v>243</v>
      </c>
      <c r="D164" s="203" t="s">
        <v>142</v>
      </c>
      <c r="E164" s="204" t="s">
        <v>725</v>
      </c>
      <c r="F164" s="205" t="s">
        <v>726</v>
      </c>
      <c r="G164" s="206" t="s">
        <v>446</v>
      </c>
      <c r="H164" s="207">
        <v>250</v>
      </c>
      <c r="I164" s="208"/>
      <c r="J164" s="209">
        <f>ROUND(I164*H164,2)</f>
        <v>0</v>
      </c>
      <c r="K164" s="205" t="s">
        <v>146</v>
      </c>
      <c r="L164" s="43"/>
      <c r="M164" s="210" t="s">
        <v>19</v>
      </c>
      <c r="N164" s="211" t="s">
        <v>46</v>
      </c>
      <c r="O164" s="83"/>
      <c r="P164" s="212">
        <f>O164*H164</f>
        <v>0</v>
      </c>
      <c r="Q164" s="212">
        <v>5.0000000000000002E-05</v>
      </c>
      <c r="R164" s="212">
        <f>Q164*H164</f>
        <v>0.012500000000000001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291</v>
      </c>
      <c r="AT164" s="214" t="s">
        <v>142</v>
      </c>
      <c r="AU164" s="214" t="s">
        <v>85</v>
      </c>
      <c r="AY164" s="16" t="s">
        <v>138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83</v>
      </c>
      <c r="BK164" s="215">
        <f>ROUND(I164*H164,2)</f>
        <v>0</v>
      </c>
      <c r="BL164" s="16" t="s">
        <v>291</v>
      </c>
      <c r="BM164" s="214" t="s">
        <v>727</v>
      </c>
    </row>
    <row r="165" s="2" customFormat="1">
      <c r="A165" s="37"/>
      <c r="B165" s="38"/>
      <c r="C165" s="39"/>
      <c r="D165" s="216" t="s">
        <v>149</v>
      </c>
      <c r="E165" s="39"/>
      <c r="F165" s="217" t="s">
        <v>728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149</v>
      </c>
      <c r="AU165" s="16" t="s">
        <v>85</v>
      </c>
    </row>
    <row r="166" s="2" customFormat="1" ht="16.5" customHeight="1">
      <c r="A166" s="37"/>
      <c r="B166" s="38"/>
      <c r="C166" s="233" t="s">
        <v>368</v>
      </c>
      <c r="D166" s="233" t="s">
        <v>199</v>
      </c>
      <c r="E166" s="234" t="s">
        <v>729</v>
      </c>
      <c r="F166" s="235" t="s">
        <v>730</v>
      </c>
      <c r="G166" s="236" t="s">
        <v>263</v>
      </c>
      <c r="H166" s="237">
        <v>0.16800000000000001</v>
      </c>
      <c r="I166" s="238"/>
      <c r="J166" s="239">
        <f>ROUND(I166*H166,2)</f>
        <v>0</v>
      </c>
      <c r="K166" s="235" t="s">
        <v>146</v>
      </c>
      <c r="L166" s="240"/>
      <c r="M166" s="241" t="s">
        <v>19</v>
      </c>
      <c r="N166" s="242" t="s">
        <v>46</v>
      </c>
      <c r="O166" s="83"/>
      <c r="P166" s="212">
        <f>O166*H166</f>
        <v>0</v>
      </c>
      <c r="Q166" s="212">
        <v>1</v>
      </c>
      <c r="R166" s="212">
        <f>Q166*H166</f>
        <v>0.16800000000000001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311</v>
      </c>
      <c r="AT166" s="214" t="s">
        <v>199</v>
      </c>
      <c r="AU166" s="214" t="s">
        <v>85</v>
      </c>
      <c r="AY166" s="16" t="s">
        <v>138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83</v>
      </c>
      <c r="BK166" s="215">
        <f>ROUND(I166*H166,2)</f>
        <v>0</v>
      </c>
      <c r="BL166" s="16" t="s">
        <v>291</v>
      </c>
      <c r="BM166" s="214" t="s">
        <v>731</v>
      </c>
    </row>
    <row r="167" s="13" customFormat="1">
      <c r="A167" s="13"/>
      <c r="B167" s="221"/>
      <c r="C167" s="222"/>
      <c r="D167" s="223" t="s">
        <v>151</v>
      </c>
      <c r="E167" s="224" t="s">
        <v>19</v>
      </c>
      <c r="F167" s="225" t="s">
        <v>732</v>
      </c>
      <c r="G167" s="222"/>
      <c r="H167" s="226">
        <v>0.16800000000000001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151</v>
      </c>
      <c r="AU167" s="232" t="s">
        <v>85</v>
      </c>
      <c r="AV167" s="13" t="s">
        <v>85</v>
      </c>
      <c r="AW167" s="13" t="s">
        <v>34</v>
      </c>
      <c r="AX167" s="13" t="s">
        <v>83</v>
      </c>
      <c r="AY167" s="232" t="s">
        <v>138</v>
      </c>
    </row>
    <row r="168" s="12" customFormat="1" ht="25.92" customHeight="1">
      <c r="A168" s="12"/>
      <c r="B168" s="187"/>
      <c r="C168" s="188"/>
      <c r="D168" s="189" t="s">
        <v>74</v>
      </c>
      <c r="E168" s="190" t="s">
        <v>577</v>
      </c>
      <c r="F168" s="190" t="s">
        <v>578</v>
      </c>
      <c r="G168" s="188"/>
      <c r="H168" s="188"/>
      <c r="I168" s="191"/>
      <c r="J168" s="192">
        <f>BK168</f>
        <v>0</v>
      </c>
      <c r="K168" s="188"/>
      <c r="L168" s="193"/>
      <c r="M168" s="194"/>
      <c r="N168" s="195"/>
      <c r="O168" s="195"/>
      <c r="P168" s="196">
        <f>P169</f>
        <v>0</v>
      </c>
      <c r="Q168" s="195"/>
      <c r="R168" s="196">
        <f>R169</f>
        <v>0</v>
      </c>
      <c r="S168" s="195"/>
      <c r="T168" s="197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8" t="s">
        <v>221</v>
      </c>
      <c r="AT168" s="199" t="s">
        <v>74</v>
      </c>
      <c r="AU168" s="199" t="s">
        <v>75</v>
      </c>
      <c r="AY168" s="198" t="s">
        <v>138</v>
      </c>
      <c r="BK168" s="200">
        <f>BK169</f>
        <v>0</v>
      </c>
    </row>
    <row r="169" s="12" customFormat="1" ht="22.8" customHeight="1">
      <c r="A169" s="12"/>
      <c r="B169" s="187"/>
      <c r="C169" s="188"/>
      <c r="D169" s="189" t="s">
        <v>74</v>
      </c>
      <c r="E169" s="201" t="s">
        <v>579</v>
      </c>
      <c r="F169" s="201" t="s">
        <v>580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SUM(P170:P172)</f>
        <v>0</v>
      </c>
      <c r="Q169" s="195"/>
      <c r="R169" s="196">
        <f>SUM(R170:R172)</f>
        <v>0</v>
      </c>
      <c r="S169" s="195"/>
      <c r="T169" s="197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8" t="s">
        <v>221</v>
      </c>
      <c r="AT169" s="199" t="s">
        <v>74</v>
      </c>
      <c r="AU169" s="199" t="s">
        <v>83</v>
      </c>
      <c r="AY169" s="198" t="s">
        <v>138</v>
      </c>
      <c r="BK169" s="200">
        <f>SUM(BK170:BK172)</f>
        <v>0</v>
      </c>
    </row>
    <row r="170" s="2" customFormat="1" ht="16.5" customHeight="1">
      <c r="A170" s="37"/>
      <c r="B170" s="38"/>
      <c r="C170" s="203" t="s">
        <v>733</v>
      </c>
      <c r="D170" s="203" t="s">
        <v>142</v>
      </c>
      <c r="E170" s="204" t="s">
        <v>582</v>
      </c>
      <c r="F170" s="205" t="s">
        <v>580</v>
      </c>
      <c r="G170" s="206" t="s">
        <v>290</v>
      </c>
      <c r="H170" s="207">
        <v>1</v>
      </c>
      <c r="I170" s="208"/>
      <c r="J170" s="209">
        <f>ROUND(I170*H170,2)</f>
        <v>0</v>
      </c>
      <c r="K170" s="205" t="s">
        <v>146</v>
      </c>
      <c r="L170" s="43"/>
      <c r="M170" s="210" t="s">
        <v>19</v>
      </c>
      <c r="N170" s="211" t="s">
        <v>46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583</v>
      </c>
      <c r="AT170" s="214" t="s">
        <v>142</v>
      </c>
      <c r="AU170" s="214" t="s">
        <v>85</v>
      </c>
      <c r="AY170" s="16" t="s">
        <v>138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83</v>
      </c>
      <c r="BK170" s="215">
        <f>ROUND(I170*H170,2)</f>
        <v>0</v>
      </c>
      <c r="BL170" s="16" t="s">
        <v>583</v>
      </c>
      <c r="BM170" s="214" t="s">
        <v>734</v>
      </c>
    </row>
    <row r="171" s="2" customFormat="1">
      <c r="A171" s="37"/>
      <c r="B171" s="38"/>
      <c r="C171" s="39"/>
      <c r="D171" s="216" t="s">
        <v>149</v>
      </c>
      <c r="E171" s="39"/>
      <c r="F171" s="217" t="s">
        <v>585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149</v>
      </c>
      <c r="AU171" s="16" t="s">
        <v>85</v>
      </c>
    </row>
    <row r="172" s="2" customFormat="1">
      <c r="A172" s="37"/>
      <c r="B172" s="38"/>
      <c r="C172" s="39"/>
      <c r="D172" s="223" t="s">
        <v>208</v>
      </c>
      <c r="E172" s="39"/>
      <c r="F172" s="243" t="s">
        <v>586</v>
      </c>
      <c r="G172" s="39"/>
      <c r="H172" s="39"/>
      <c r="I172" s="218"/>
      <c r="J172" s="39"/>
      <c r="K172" s="39"/>
      <c r="L172" s="43"/>
      <c r="M172" s="244"/>
      <c r="N172" s="245"/>
      <c r="O172" s="246"/>
      <c r="P172" s="246"/>
      <c r="Q172" s="246"/>
      <c r="R172" s="246"/>
      <c r="S172" s="246"/>
      <c r="T172" s="24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208</v>
      </c>
      <c r="AU172" s="16" t="s">
        <v>85</v>
      </c>
    </row>
    <row r="173" s="2" customFormat="1" ht="6.96" customHeight="1">
      <c r="A173" s="37"/>
      <c r="B173" s="58"/>
      <c r="C173" s="59"/>
      <c r="D173" s="59"/>
      <c r="E173" s="59"/>
      <c r="F173" s="59"/>
      <c r="G173" s="59"/>
      <c r="H173" s="59"/>
      <c r="I173" s="59"/>
      <c r="J173" s="59"/>
      <c r="K173" s="59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DS4WfzKg3m0Gv7BQCqlGcqFmBOIKeAzkMgIL87Ppqq6qTy2AwYta37ulsSLhEbx5aii8bqKpOatlFL5DK5iyOg==" hashValue="WEcAPWpkoDNg5WNGXaZGLK+QL71DMKSem4iTIiJOapXgvz2BoJE99DcJ6u96ulTgWv7LJnxW6P6hbGioLKeKBA==" algorithmName="SHA-512" password="CC35"/>
  <autoFilter ref="C90:K172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2/311271021"/>
    <hyperlink ref="F97" r:id="rId2" display="https://podminky.urs.cz/item/CS_URS_2023_02/342272245"/>
    <hyperlink ref="F100" r:id="rId3" display="https://podminky.urs.cz/item/CS_URS_2023_02/411121232"/>
    <hyperlink ref="F103" r:id="rId4" display="https://podminky.urs.cz/item/CS_URS_2023_02/411321414"/>
    <hyperlink ref="F105" r:id="rId5" display="https://podminky.urs.cz/item/CS_URS_2023_02/411361821"/>
    <hyperlink ref="F108" r:id="rId6" display="https://podminky.urs.cz/item/CS_URS_2023_02/622131121"/>
    <hyperlink ref="F110" r:id="rId7" display="https://podminky.urs.cz/item/CS_URS_2023_02/622142001"/>
    <hyperlink ref="F112" r:id="rId8" display="https://podminky.urs.cz/item/CS_URS_2023_02/622151011"/>
    <hyperlink ref="F114" r:id="rId9" display="https://podminky.urs.cz/item/CS_URS_2023_02/622211031"/>
    <hyperlink ref="F117" r:id="rId10" display="https://podminky.urs.cz/item/CS_URS_2023_02/622531022"/>
    <hyperlink ref="F120" r:id="rId11" display="https://podminky.urs.cz/item/CS_URS_2023_02/963012520"/>
    <hyperlink ref="F122" r:id="rId12" display="https://podminky.urs.cz/item/CS_URS_2023_02/975111321"/>
    <hyperlink ref="F124" r:id="rId13" display="https://podminky.urs.cz/item/CS_URS_2023_02/975111322"/>
    <hyperlink ref="F127" r:id="rId14" display="https://podminky.urs.cz/item/CS_URS_2023_02/975111323"/>
    <hyperlink ref="F129" r:id="rId15" display="https://podminky.urs.cz/item/CS_URS_2023_02/977211112"/>
    <hyperlink ref="F133" r:id="rId16" display="https://podminky.urs.cz/item/CS_URS_2023_02/712311101"/>
    <hyperlink ref="F137" r:id="rId17" display="https://podminky.urs.cz/item/CS_URS_2023_02/712340833"/>
    <hyperlink ref="F139" r:id="rId18" display="https://podminky.urs.cz/item/CS_URS_2023_02/712341559"/>
    <hyperlink ref="F146" r:id="rId19" display="https://podminky.urs.cz/item/CS_URS_2023_02/763135101"/>
    <hyperlink ref="F149" r:id="rId20" display="https://podminky.urs.cz/item/CS_URS_2023_02/763135812"/>
    <hyperlink ref="F151" r:id="rId21" display="https://podminky.urs.cz/item/CS_URS_2023_02/998763302"/>
    <hyperlink ref="F153" r:id="rId22" display="https://podminky.urs.cz/item/CS_URS_2023_02/998763381"/>
    <hyperlink ref="F156" r:id="rId23" display="https://podminky.urs.cz/item/CS_URS_2023_02/764001114"/>
    <hyperlink ref="F159" r:id="rId24" display="https://podminky.urs.cz/item/CS_URS_2023_02/764204105"/>
    <hyperlink ref="F162" r:id="rId25" display="https://podminky.urs.cz/item/CS_URS_2023_02/767.01"/>
    <hyperlink ref="F165" r:id="rId26" display="https://podminky.urs.cz/item/CS_URS_2023_02/767995116"/>
    <hyperlink ref="F171" r:id="rId27" display="https://podminky.urs.cz/item/CS_URS_2023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Stavební úpravy - Zubní oddělení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735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33</v>
      </c>
      <c r="G12" s="37"/>
      <c r="H12" s="37"/>
      <c r="I12" s="131" t="s">
        <v>23</v>
      </c>
      <c r="J12" s="136" t="str">
        <f>'Rekapitulace stavby'!AN8</f>
        <v>24. 9. 2023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>00534188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>Nemocnice ve Frýdku - Místku, p.o.</v>
      </c>
      <c r="F15" s="37"/>
      <c r="G15" s="37"/>
      <c r="H15" s="37"/>
      <c r="I15" s="131" t="s">
        <v>29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>06369201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>Amun Pro s.r.o.</v>
      </c>
      <c r="F24" s="37"/>
      <c r="G24" s="37"/>
      <c r="H24" s="37"/>
      <c r="I24" s="131" t="s">
        <v>29</v>
      </c>
      <c r="J24" s="135" t="str">
        <f>IF('Rekapitulace stavby'!AN20="","",'Rekapitulace stavby'!AN20)</f>
        <v>CZ06369201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ROUND(J88,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ROUND((SUM(BE88:BE171)),  2)</f>
        <v>0</v>
      </c>
      <c r="G33" s="37"/>
      <c r="H33" s="37"/>
      <c r="I33" s="147">
        <v>0.20999999999999999</v>
      </c>
      <c r="J33" s="146">
        <f>ROUND(((SUM(BE88:BE171))*I33),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ROUND((SUM(BF88:BF171)),  2)</f>
        <v>0</v>
      </c>
      <c r="G34" s="37"/>
      <c r="H34" s="37"/>
      <c r="I34" s="147">
        <v>0.14999999999999999</v>
      </c>
      <c r="J34" s="146">
        <f>ROUND(((SUM(BF88:BF171))*I34),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ROUND((SUM(BG88:BG171)),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ROUND((SUM(BH88:BH171)),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ROUND((SUM(BI88:BI171)),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Stavební úpravy - Zubní oddělení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03 - Elektroinstalace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24. 9. 2023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ve Frýdku - Místku, p.o.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102</v>
      </c>
      <c r="D57" s="161"/>
      <c r="E57" s="161"/>
      <c r="F57" s="161"/>
      <c r="G57" s="161"/>
      <c r="H57" s="161"/>
      <c r="I57" s="161"/>
      <c r="J57" s="162" t="s">
        <v>103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104</v>
      </c>
    </row>
    <row r="60" s="9" customFormat="1" ht="24.96" customHeight="1">
      <c r="A60" s="9"/>
      <c r="B60" s="164"/>
      <c r="C60" s="165"/>
      <c r="D60" s="166" t="s">
        <v>736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737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738</v>
      </c>
      <c r="E62" s="173"/>
      <c r="F62" s="173"/>
      <c r="G62" s="173"/>
      <c r="H62" s="173"/>
      <c r="I62" s="173"/>
      <c r="J62" s="174">
        <f>J137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739</v>
      </c>
      <c r="E63" s="167"/>
      <c r="F63" s="167"/>
      <c r="G63" s="167"/>
      <c r="H63" s="167"/>
      <c r="I63" s="167"/>
      <c r="J63" s="168">
        <f>J151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740</v>
      </c>
      <c r="E64" s="173"/>
      <c r="F64" s="173"/>
      <c r="G64" s="173"/>
      <c r="H64" s="173"/>
      <c r="I64" s="173"/>
      <c r="J64" s="174">
        <f>J152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741</v>
      </c>
      <c r="E65" s="173"/>
      <c r="F65" s="173"/>
      <c r="G65" s="173"/>
      <c r="H65" s="173"/>
      <c r="I65" s="173"/>
      <c r="J65" s="174">
        <f>J159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742</v>
      </c>
      <c r="E66" s="167"/>
      <c r="F66" s="167"/>
      <c r="G66" s="167"/>
      <c r="H66" s="167"/>
      <c r="I66" s="167"/>
      <c r="J66" s="168">
        <f>J166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4"/>
      <c r="C67" s="165"/>
      <c r="D67" s="166" t="s">
        <v>743</v>
      </c>
      <c r="E67" s="167"/>
      <c r="F67" s="167"/>
      <c r="G67" s="167"/>
      <c r="H67" s="167"/>
      <c r="I67" s="167"/>
      <c r="J67" s="168">
        <f>J169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744</v>
      </c>
      <c r="E68" s="173"/>
      <c r="F68" s="173"/>
      <c r="G68" s="173"/>
      <c r="H68" s="173"/>
      <c r="I68" s="173"/>
      <c r="J68" s="174">
        <f>J170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123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9" t="str">
        <f>E7</f>
        <v>Stavební úpravy - Zubní oddělení</v>
      </c>
      <c r="F78" s="31"/>
      <c r="G78" s="31"/>
      <c r="H78" s="31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99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03 - Elektroinstalace</v>
      </c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 xml:space="preserve"> </v>
      </c>
      <c r="G82" s="39"/>
      <c r="H82" s="39"/>
      <c r="I82" s="31" t="s">
        <v>23</v>
      </c>
      <c r="J82" s="71" t="str">
        <f>IF(J12="","",J12)</f>
        <v>24. 9. 2023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Nemocnice ve Frýdku - Místku, p.o.</v>
      </c>
      <c r="G84" s="39"/>
      <c r="H84" s="39"/>
      <c r="I84" s="31" t="s">
        <v>32</v>
      </c>
      <c r="J84" s="35" t="str">
        <f>E21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30</v>
      </c>
      <c r="D85" s="39"/>
      <c r="E85" s="39"/>
      <c r="F85" s="26" t="str">
        <f>IF(E18="","",E18)</f>
        <v>Vyplň údaj</v>
      </c>
      <c r="G85" s="39"/>
      <c r="H85" s="39"/>
      <c r="I85" s="31" t="s">
        <v>35</v>
      </c>
      <c r="J85" s="35" t="str">
        <f>E24</f>
        <v>Amun Pro s.r.o.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6"/>
      <c r="B87" s="177"/>
      <c r="C87" s="178" t="s">
        <v>124</v>
      </c>
      <c r="D87" s="179" t="s">
        <v>60</v>
      </c>
      <c r="E87" s="179" t="s">
        <v>56</v>
      </c>
      <c r="F87" s="179" t="s">
        <v>57</v>
      </c>
      <c r="G87" s="179" t="s">
        <v>125</v>
      </c>
      <c r="H87" s="179" t="s">
        <v>126</v>
      </c>
      <c r="I87" s="179" t="s">
        <v>127</v>
      </c>
      <c r="J87" s="179" t="s">
        <v>103</v>
      </c>
      <c r="K87" s="180" t="s">
        <v>128</v>
      </c>
      <c r="L87" s="181"/>
      <c r="M87" s="91" t="s">
        <v>19</v>
      </c>
      <c r="N87" s="92" t="s">
        <v>45</v>
      </c>
      <c r="O87" s="92" t="s">
        <v>129</v>
      </c>
      <c r="P87" s="92" t="s">
        <v>130</v>
      </c>
      <c r="Q87" s="92" t="s">
        <v>131</v>
      </c>
      <c r="R87" s="92" t="s">
        <v>132</v>
      </c>
      <c r="S87" s="92" t="s">
        <v>133</v>
      </c>
      <c r="T87" s="93" t="s">
        <v>134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37"/>
      <c r="B88" s="38"/>
      <c r="C88" s="98" t="s">
        <v>135</v>
      </c>
      <c r="D88" s="39"/>
      <c r="E88" s="39"/>
      <c r="F88" s="39"/>
      <c r="G88" s="39"/>
      <c r="H88" s="39"/>
      <c r="I88" s="39"/>
      <c r="J88" s="182">
        <f>BK88</f>
        <v>0</v>
      </c>
      <c r="K88" s="39"/>
      <c r="L88" s="43"/>
      <c r="M88" s="94"/>
      <c r="N88" s="183"/>
      <c r="O88" s="95"/>
      <c r="P88" s="184">
        <f>P89+P151+P166+P169</f>
        <v>0</v>
      </c>
      <c r="Q88" s="95"/>
      <c r="R88" s="184">
        <f>R89+R151+R166+R169</f>
        <v>9.5297599999999765</v>
      </c>
      <c r="S88" s="95"/>
      <c r="T88" s="185">
        <f>T89+T151+T166+T169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74</v>
      </c>
      <c r="AU88" s="16" t="s">
        <v>104</v>
      </c>
      <c r="BK88" s="186">
        <f>BK89+BK151+BK166+BK169</f>
        <v>0</v>
      </c>
    </row>
    <row r="89" s="12" customFormat="1" ht="25.92" customHeight="1">
      <c r="A89" s="12"/>
      <c r="B89" s="187"/>
      <c r="C89" s="188"/>
      <c r="D89" s="189" t="s">
        <v>74</v>
      </c>
      <c r="E89" s="190" t="s">
        <v>283</v>
      </c>
      <c r="F89" s="190" t="s">
        <v>745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P90+P137</f>
        <v>0</v>
      </c>
      <c r="Q89" s="195"/>
      <c r="R89" s="196">
        <f>R90+R137</f>
        <v>9.5297599999999765</v>
      </c>
      <c r="S89" s="195"/>
      <c r="T89" s="197">
        <f>T90+T137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85</v>
      </c>
      <c r="AT89" s="199" t="s">
        <v>74</v>
      </c>
      <c r="AU89" s="199" t="s">
        <v>75</v>
      </c>
      <c r="AY89" s="198" t="s">
        <v>138</v>
      </c>
      <c r="BK89" s="200">
        <f>BK90+BK137</f>
        <v>0</v>
      </c>
    </row>
    <row r="90" s="12" customFormat="1" ht="22.8" customHeight="1">
      <c r="A90" s="12"/>
      <c r="B90" s="187"/>
      <c r="C90" s="188"/>
      <c r="D90" s="189" t="s">
        <v>74</v>
      </c>
      <c r="E90" s="201" t="s">
        <v>746</v>
      </c>
      <c r="F90" s="201" t="s">
        <v>747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SUM(P91:P136)</f>
        <v>0</v>
      </c>
      <c r="Q90" s="195"/>
      <c r="R90" s="196">
        <f>SUM(R91:R136)</f>
        <v>0.06202000000000002</v>
      </c>
      <c r="S90" s="195"/>
      <c r="T90" s="197">
        <f>SUM(T91:T136)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85</v>
      </c>
      <c r="AT90" s="199" t="s">
        <v>74</v>
      </c>
      <c r="AU90" s="199" t="s">
        <v>83</v>
      </c>
      <c r="AY90" s="198" t="s">
        <v>138</v>
      </c>
      <c r="BK90" s="200">
        <f>SUM(BK91:BK136)</f>
        <v>0</v>
      </c>
    </row>
    <row r="91" s="2" customFormat="1" ht="16.5" customHeight="1">
      <c r="A91" s="37"/>
      <c r="B91" s="38"/>
      <c r="C91" s="203" t="s">
        <v>83</v>
      </c>
      <c r="D91" s="203" t="s">
        <v>142</v>
      </c>
      <c r="E91" s="204" t="s">
        <v>748</v>
      </c>
      <c r="F91" s="205" t="s">
        <v>749</v>
      </c>
      <c r="G91" s="206" t="s">
        <v>163</v>
      </c>
      <c r="H91" s="207">
        <v>43</v>
      </c>
      <c r="I91" s="208"/>
      <c r="J91" s="209">
        <f>ROUND(I91*H91,2)</f>
        <v>0</v>
      </c>
      <c r="K91" s="205" t="s">
        <v>19</v>
      </c>
      <c r="L91" s="43"/>
      <c r="M91" s="210" t="s">
        <v>19</v>
      </c>
      <c r="N91" s="211" t="s">
        <v>46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291</v>
      </c>
      <c r="AT91" s="214" t="s">
        <v>142</v>
      </c>
      <c r="AU91" s="214" t="s">
        <v>85</v>
      </c>
      <c r="AY91" s="16" t="s">
        <v>138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83</v>
      </c>
      <c r="BK91" s="215">
        <f>ROUND(I91*H91,2)</f>
        <v>0</v>
      </c>
      <c r="BL91" s="16" t="s">
        <v>291</v>
      </c>
      <c r="BM91" s="214" t="s">
        <v>85</v>
      </c>
    </row>
    <row r="92" s="2" customFormat="1" ht="16.5" customHeight="1">
      <c r="A92" s="37"/>
      <c r="B92" s="38"/>
      <c r="C92" s="233" t="s">
        <v>85</v>
      </c>
      <c r="D92" s="233" t="s">
        <v>199</v>
      </c>
      <c r="E92" s="234" t="s">
        <v>750</v>
      </c>
      <c r="F92" s="235" t="s">
        <v>751</v>
      </c>
      <c r="G92" s="236" t="s">
        <v>163</v>
      </c>
      <c r="H92" s="237">
        <v>39</v>
      </c>
      <c r="I92" s="238"/>
      <c r="J92" s="239">
        <f>ROUND(I92*H92,2)</f>
        <v>0</v>
      </c>
      <c r="K92" s="235" t="s">
        <v>19</v>
      </c>
      <c r="L92" s="240"/>
      <c r="M92" s="241" t="s">
        <v>19</v>
      </c>
      <c r="N92" s="242" t="s">
        <v>46</v>
      </c>
      <c r="O92" s="83"/>
      <c r="P92" s="212">
        <f>O92*H92</f>
        <v>0</v>
      </c>
      <c r="Q92" s="212">
        <v>5.0000000000000002E-05</v>
      </c>
      <c r="R92" s="212">
        <f>Q92*H92</f>
        <v>0.0019500000000000001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311</v>
      </c>
      <c r="AT92" s="214" t="s">
        <v>199</v>
      </c>
      <c r="AU92" s="214" t="s">
        <v>85</v>
      </c>
      <c r="AY92" s="16" t="s">
        <v>138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83</v>
      </c>
      <c r="BK92" s="215">
        <f>ROUND(I92*H92,2)</f>
        <v>0</v>
      </c>
      <c r="BL92" s="16" t="s">
        <v>291</v>
      </c>
      <c r="BM92" s="214" t="s">
        <v>147</v>
      </c>
    </row>
    <row r="93" s="2" customFormat="1" ht="16.5" customHeight="1">
      <c r="A93" s="37"/>
      <c r="B93" s="38"/>
      <c r="C93" s="233" t="s">
        <v>139</v>
      </c>
      <c r="D93" s="233" t="s">
        <v>199</v>
      </c>
      <c r="E93" s="234" t="s">
        <v>752</v>
      </c>
      <c r="F93" s="235" t="s">
        <v>753</v>
      </c>
      <c r="G93" s="236" t="s">
        <v>163</v>
      </c>
      <c r="H93" s="237">
        <v>4</v>
      </c>
      <c r="I93" s="238"/>
      <c r="J93" s="239">
        <f>ROUND(I93*H93,2)</f>
        <v>0</v>
      </c>
      <c r="K93" s="235" t="s">
        <v>19</v>
      </c>
      <c r="L93" s="240"/>
      <c r="M93" s="241" t="s">
        <v>19</v>
      </c>
      <c r="N93" s="242" t="s">
        <v>46</v>
      </c>
      <c r="O93" s="83"/>
      <c r="P93" s="212">
        <f>O93*H93</f>
        <v>0</v>
      </c>
      <c r="Q93" s="212">
        <v>4.0000000000000003E-05</v>
      </c>
      <c r="R93" s="212">
        <f>Q93*H93</f>
        <v>0.00016000000000000001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311</v>
      </c>
      <c r="AT93" s="214" t="s">
        <v>199</v>
      </c>
      <c r="AU93" s="214" t="s">
        <v>85</v>
      </c>
      <c r="AY93" s="16" t="s">
        <v>138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83</v>
      </c>
      <c r="BK93" s="215">
        <f>ROUND(I93*H93,2)</f>
        <v>0</v>
      </c>
      <c r="BL93" s="16" t="s">
        <v>291</v>
      </c>
      <c r="BM93" s="214" t="s">
        <v>166</v>
      </c>
    </row>
    <row r="94" s="2" customFormat="1" ht="16.5" customHeight="1">
      <c r="A94" s="37"/>
      <c r="B94" s="38"/>
      <c r="C94" s="203" t="s">
        <v>147</v>
      </c>
      <c r="D94" s="203" t="s">
        <v>142</v>
      </c>
      <c r="E94" s="204" t="s">
        <v>754</v>
      </c>
      <c r="F94" s="205" t="s">
        <v>755</v>
      </c>
      <c r="G94" s="206" t="s">
        <v>163</v>
      </c>
      <c r="H94" s="207">
        <v>1</v>
      </c>
      <c r="I94" s="208"/>
      <c r="J94" s="209">
        <f>ROUND(I94*H94,2)</f>
        <v>0</v>
      </c>
      <c r="K94" s="205" t="s">
        <v>19</v>
      </c>
      <c r="L94" s="43"/>
      <c r="M94" s="210" t="s">
        <v>19</v>
      </c>
      <c r="N94" s="211" t="s">
        <v>46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291</v>
      </c>
      <c r="AT94" s="214" t="s">
        <v>142</v>
      </c>
      <c r="AU94" s="214" t="s">
        <v>85</v>
      </c>
      <c r="AY94" s="16" t="s">
        <v>138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83</v>
      </c>
      <c r="BK94" s="215">
        <f>ROUND(I94*H94,2)</f>
        <v>0</v>
      </c>
      <c r="BL94" s="16" t="s">
        <v>291</v>
      </c>
      <c r="BM94" s="214" t="s">
        <v>202</v>
      </c>
    </row>
    <row r="95" s="2" customFormat="1" ht="16.5" customHeight="1">
      <c r="A95" s="37"/>
      <c r="B95" s="38"/>
      <c r="C95" s="233" t="s">
        <v>221</v>
      </c>
      <c r="D95" s="233" t="s">
        <v>199</v>
      </c>
      <c r="E95" s="234" t="s">
        <v>756</v>
      </c>
      <c r="F95" s="235" t="s">
        <v>757</v>
      </c>
      <c r="G95" s="236" t="s">
        <v>163</v>
      </c>
      <c r="H95" s="237">
        <v>1</v>
      </c>
      <c r="I95" s="238"/>
      <c r="J95" s="239">
        <f>ROUND(I95*H95,2)</f>
        <v>0</v>
      </c>
      <c r="K95" s="235" t="s">
        <v>19</v>
      </c>
      <c r="L95" s="240"/>
      <c r="M95" s="241" t="s">
        <v>19</v>
      </c>
      <c r="N95" s="242" t="s">
        <v>46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311</v>
      </c>
      <c r="AT95" s="214" t="s">
        <v>199</v>
      </c>
      <c r="AU95" s="214" t="s">
        <v>85</v>
      </c>
      <c r="AY95" s="16" t="s">
        <v>138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83</v>
      </c>
      <c r="BK95" s="215">
        <f>ROUND(I95*H95,2)</f>
        <v>0</v>
      </c>
      <c r="BL95" s="16" t="s">
        <v>291</v>
      </c>
      <c r="BM95" s="214" t="s">
        <v>152</v>
      </c>
    </row>
    <row r="96" s="2" customFormat="1" ht="21.75" customHeight="1">
      <c r="A96" s="37"/>
      <c r="B96" s="38"/>
      <c r="C96" s="203" t="s">
        <v>166</v>
      </c>
      <c r="D96" s="203" t="s">
        <v>142</v>
      </c>
      <c r="E96" s="204" t="s">
        <v>758</v>
      </c>
      <c r="F96" s="205" t="s">
        <v>759</v>
      </c>
      <c r="G96" s="206" t="s">
        <v>145</v>
      </c>
      <c r="H96" s="207">
        <v>64</v>
      </c>
      <c r="I96" s="208"/>
      <c r="J96" s="209">
        <f>ROUND(I96*H96,2)</f>
        <v>0</v>
      </c>
      <c r="K96" s="205" t="s">
        <v>19</v>
      </c>
      <c r="L96" s="43"/>
      <c r="M96" s="210" t="s">
        <v>19</v>
      </c>
      <c r="N96" s="211" t="s">
        <v>46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291</v>
      </c>
      <c r="AT96" s="214" t="s">
        <v>142</v>
      </c>
      <c r="AU96" s="214" t="s">
        <v>85</v>
      </c>
      <c r="AY96" s="16" t="s">
        <v>138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83</v>
      </c>
      <c r="BK96" s="215">
        <f>ROUND(I96*H96,2)</f>
        <v>0</v>
      </c>
      <c r="BL96" s="16" t="s">
        <v>291</v>
      </c>
      <c r="BM96" s="214" t="s">
        <v>613</v>
      </c>
    </row>
    <row r="97" s="2" customFormat="1" ht="16.5" customHeight="1">
      <c r="A97" s="37"/>
      <c r="B97" s="38"/>
      <c r="C97" s="233" t="s">
        <v>243</v>
      </c>
      <c r="D97" s="233" t="s">
        <v>199</v>
      </c>
      <c r="E97" s="234" t="s">
        <v>760</v>
      </c>
      <c r="F97" s="235" t="s">
        <v>761</v>
      </c>
      <c r="G97" s="236" t="s">
        <v>145</v>
      </c>
      <c r="H97" s="237">
        <v>13.800000000000001</v>
      </c>
      <c r="I97" s="238"/>
      <c r="J97" s="239">
        <f>ROUND(I97*H97,2)</f>
        <v>0</v>
      </c>
      <c r="K97" s="235" t="s">
        <v>19</v>
      </c>
      <c r="L97" s="240"/>
      <c r="M97" s="241" t="s">
        <v>19</v>
      </c>
      <c r="N97" s="242" t="s">
        <v>46</v>
      </c>
      <c r="O97" s="83"/>
      <c r="P97" s="212">
        <f>O97*H97</f>
        <v>0</v>
      </c>
      <c r="Q97" s="212">
        <v>0.00017028985507246399</v>
      </c>
      <c r="R97" s="212">
        <f>Q97*H97</f>
        <v>0.0023500000000000031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311</v>
      </c>
      <c r="AT97" s="214" t="s">
        <v>199</v>
      </c>
      <c r="AU97" s="214" t="s">
        <v>85</v>
      </c>
      <c r="AY97" s="16" t="s">
        <v>138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83</v>
      </c>
      <c r="BK97" s="215">
        <f>ROUND(I97*H97,2)</f>
        <v>0</v>
      </c>
      <c r="BL97" s="16" t="s">
        <v>291</v>
      </c>
      <c r="BM97" s="214" t="s">
        <v>696</v>
      </c>
    </row>
    <row r="98" s="2" customFormat="1" ht="16.5" customHeight="1">
      <c r="A98" s="37"/>
      <c r="B98" s="38"/>
      <c r="C98" s="233" t="s">
        <v>202</v>
      </c>
      <c r="D98" s="233" t="s">
        <v>199</v>
      </c>
      <c r="E98" s="234" t="s">
        <v>762</v>
      </c>
      <c r="F98" s="235" t="s">
        <v>763</v>
      </c>
      <c r="G98" s="236" t="s">
        <v>145</v>
      </c>
      <c r="H98" s="237">
        <v>59.799999999999997</v>
      </c>
      <c r="I98" s="238"/>
      <c r="J98" s="239">
        <f>ROUND(I98*H98,2)</f>
        <v>0</v>
      </c>
      <c r="K98" s="235" t="s">
        <v>19</v>
      </c>
      <c r="L98" s="240"/>
      <c r="M98" s="241" t="s">
        <v>19</v>
      </c>
      <c r="N98" s="242" t="s">
        <v>46</v>
      </c>
      <c r="O98" s="83"/>
      <c r="P98" s="212">
        <f>O98*H98</f>
        <v>0</v>
      </c>
      <c r="Q98" s="212">
        <v>7.0066889632106999E-05</v>
      </c>
      <c r="R98" s="212">
        <f>Q98*H98</f>
        <v>0.0041899999999999984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311</v>
      </c>
      <c r="AT98" s="214" t="s">
        <v>199</v>
      </c>
      <c r="AU98" s="214" t="s">
        <v>85</v>
      </c>
      <c r="AY98" s="16" t="s">
        <v>138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83</v>
      </c>
      <c r="BK98" s="215">
        <f>ROUND(I98*H98,2)</f>
        <v>0</v>
      </c>
      <c r="BL98" s="16" t="s">
        <v>291</v>
      </c>
      <c r="BM98" s="214" t="s">
        <v>291</v>
      </c>
    </row>
    <row r="99" s="2" customFormat="1" ht="16.5" customHeight="1">
      <c r="A99" s="37"/>
      <c r="B99" s="38"/>
      <c r="C99" s="203" t="s">
        <v>219</v>
      </c>
      <c r="D99" s="203" t="s">
        <v>142</v>
      </c>
      <c r="E99" s="204" t="s">
        <v>764</v>
      </c>
      <c r="F99" s="205" t="s">
        <v>765</v>
      </c>
      <c r="G99" s="206" t="s">
        <v>145</v>
      </c>
      <c r="H99" s="207">
        <v>108</v>
      </c>
      <c r="I99" s="208"/>
      <c r="J99" s="209">
        <f>ROUND(I99*H99,2)</f>
        <v>0</v>
      </c>
      <c r="K99" s="205" t="s">
        <v>19</v>
      </c>
      <c r="L99" s="43"/>
      <c r="M99" s="210" t="s">
        <v>19</v>
      </c>
      <c r="N99" s="211" t="s">
        <v>46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291</v>
      </c>
      <c r="AT99" s="214" t="s">
        <v>142</v>
      </c>
      <c r="AU99" s="214" t="s">
        <v>85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83</v>
      </c>
      <c r="BK99" s="215">
        <f>ROUND(I99*H99,2)</f>
        <v>0</v>
      </c>
      <c r="BL99" s="16" t="s">
        <v>291</v>
      </c>
      <c r="BM99" s="214" t="s">
        <v>591</v>
      </c>
    </row>
    <row r="100" s="2" customFormat="1" ht="24.15" customHeight="1">
      <c r="A100" s="37"/>
      <c r="B100" s="38"/>
      <c r="C100" s="233" t="s">
        <v>152</v>
      </c>
      <c r="D100" s="233" t="s">
        <v>199</v>
      </c>
      <c r="E100" s="234" t="s">
        <v>766</v>
      </c>
      <c r="F100" s="235" t="s">
        <v>767</v>
      </c>
      <c r="G100" s="236" t="s">
        <v>145</v>
      </c>
      <c r="H100" s="237">
        <v>124.2</v>
      </c>
      <c r="I100" s="238"/>
      <c r="J100" s="239">
        <f>ROUND(I100*H100,2)</f>
        <v>0</v>
      </c>
      <c r="K100" s="235" t="s">
        <v>19</v>
      </c>
      <c r="L100" s="240"/>
      <c r="M100" s="241" t="s">
        <v>19</v>
      </c>
      <c r="N100" s="242" t="s">
        <v>46</v>
      </c>
      <c r="O100" s="83"/>
      <c r="P100" s="212">
        <f>O100*H100</f>
        <v>0</v>
      </c>
      <c r="Q100" s="212">
        <v>0.000130032206119163</v>
      </c>
      <c r="R100" s="212">
        <f>Q100*H100</f>
        <v>0.016150000000000046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311</v>
      </c>
      <c r="AT100" s="214" t="s">
        <v>199</v>
      </c>
      <c r="AU100" s="214" t="s">
        <v>85</v>
      </c>
      <c r="AY100" s="16" t="s">
        <v>138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83</v>
      </c>
      <c r="BK100" s="215">
        <f>ROUND(I100*H100,2)</f>
        <v>0</v>
      </c>
      <c r="BL100" s="16" t="s">
        <v>291</v>
      </c>
      <c r="BM100" s="214" t="s">
        <v>618</v>
      </c>
    </row>
    <row r="101" s="2" customFormat="1" ht="16.5" customHeight="1">
      <c r="A101" s="37"/>
      <c r="B101" s="38"/>
      <c r="C101" s="203" t="s">
        <v>273</v>
      </c>
      <c r="D101" s="203" t="s">
        <v>142</v>
      </c>
      <c r="E101" s="204" t="s">
        <v>768</v>
      </c>
      <c r="F101" s="205" t="s">
        <v>769</v>
      </c>
      <c r="G101" s="206" t="s">
        <v>145</v>
      </c>
      <c r="H101" s="207">
        <v>122</v>
      </c>
      <c r="I101" s="208"/>
      <c r="J101" s="209">
        <f>ROUND(I101*H101,2)</f>
        <v>0</v>
      </c>
      <c r="K101" s="205" t="s">
        <v>19</v>
      </c>
      <c r="L101" s="43"/>
      <c r="M101" s="210" t="s">
        <v>19</v>
      </c>
      <c r="N101" s="211" t="s">
        <v>46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291</v>
      </c>
      <c r="AT101" s="214" t="s">
        <v>142</v>
      </c>
      <c r="AU101" s="214" t="s">
        <v>85</v>
      </c>
      <c r="AY101" s="16" t="s">
        <v>138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83</v>
      </c>
      <c r="BK101" s="215">
        <f>ROUND(I101*H101,2)</f>
        <v>0</v>
      </c>
      <c r="BL101" s="16" t="s">
        <v>291</v>
      </c>
      <c r="BM101" s="214" t="s">
        <v>627</v>
      </c>
    </row>
    <row r="102" s="2" customFormat="1" ht="24.15" customHeight="1">
      <c r="A102" s="37"/>
      <c r="B102" s="38"/>
      <c r="C102" s="233" t="s">
        <v>613</v>
      </c>
      <c r="D102" s="233" t="s">
        <v>199</v>
      </c>
      <c r="E102" s="234" t="s">
        <v>770</v>
      </c>
      <c r="F102" s="235" t="s">
        <v>771</v>
      </c>
      <c r="G102" s="236" t="s">
        <v>145</v>
      </c>
      <c r="H102" s="237">
        <v>140.30000000000001</v>
      </c>
      <c r="I102" s="238"/>
      <c r="J102" s="239">
        <f>ROUND(I102*H102,2)</f>
        <v>0</v>
      </c>
      <c r="K102" s="235" t="s">
        <v>19</v>
      </c>
      <c r="L102" s="240"/>
      <c r="M102" s="241" t="s">
        <v>19</v>
      </c>
      <c r="N102" s="242" t="s">
        <v>46</v>
      </c>
      <c r="O102" s="83"/>
      <c r="P102" s="212">
        <f>O102*H102</f>
        <v>0</v>
      </c>
      <c r="Q102" s="212">
        <v>0.00016001425516749799</v>
      </c>
      <c r="R102" s="212">
        <f>Q102*H102</f>
        <v>0.02244999999999997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311</v>
      </c>
      <c r="AT102" s="214" t="s">
        <v>199</v>
      </c>
      <c r="AU102" s="214" t="s">
        <v>85</v>
      </c>
      <c r="AY102" s="16" t="s">
        <v>138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83</v>
      </c>
      <c r="BK102" s="215">
        <f>ROUND(I102*H102,2)</f>
        <v>0</v>
      </c>
      <c r="BL102" s="16" t="s">
        <v>291</v>
      </c>
      <c r="BM102" s="214" t="s">
        <v>637</v>
      </c>
    </row>
    <row r="103" s="2" customFormat="1" ht="16.5" customHeight="1">
      <c r="A103" s="37"/>
      <c r="B103" s="38"/>
      <c r="C103" s="203" t="s">
        <v>693</v>
      </c>
      <c r="D103" s="203" t="s">
        <v>142</v>
      </c>
      <c r="E103" s="204" t="s">
        <v>772</v>
      </c>
      <c r="F103" s="205" t="s">
        <v>773</v>
      </c>
      <c r="G103" s="206" t="s">
        <v>145</v>
      </c>
      <c r="H103" s="207">
        <v>44.607999999999997</v>
      </c>
      <c r="I103" s="208"/>
      <c r="J103" s="209">
        <f>ROUND(I103*H103,2)</f>
        <v>0</v>
      </c>
      <c r="K103" s="205" t="s">
        <v>19</v>
      </c>
      <c r="L103" s="43"/>
      <c r="M103" s="210" t="s">
        <v>19</v>
      </c>
      <c r="N103" s="211" t="s">
        <v>46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291</v>
      </c>
      <c r="AT103" s="214" t="s">
        <v>142</v>
      </c>
      <c r="AU103" s="214" t="s">
        <v>85</v>
      </c>
      <c r="AY103" s="16" t="s">
        <v>138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83</v>
      </c>
      <c r="BK103" s="215">
        <f>ROUND(I103*H103,2)</f>
        <v>0</v>
      </c>
      <c r="BL103" s="16" t="s">
        <v>291</v>
      </c>
      <c r="BM103" s="214" t="s">
        <v>704</v>
      </c>
    </row>
    <row r="104" s="2" customFormat="1" ht="24.15" customHeight="1">
      <c r="A104" s="37"/>
      <c r="B104" s="38"/>
      <c r="C104" s="233" t="s">
        <v>696</v>
      </c>
      <c r="D104" s="233" t="s">
        <v>199</v>
      </c>
      <c r="E104" s="234" t="s">
        <v>774</v>
      </c>
      <c r="F104" s="235" t="s">
        <v>775</v>
      </c>
      <c r="G104" s="236" t="s">
        <v>145</v>
      </c>
      <c r="H104" s="237">
        <v>37.999000000000002</v>
      </c>
      <c r="I104" s="238"/>
      <c r="J104" s="239">
        <f>ROUND(I104*H104,2)</f>
        <v>0</v>
      </c>
      <c r="K104" s="235" t="s">
        <v>19</v>
      </c>
      <c r="L104" s="240"/>
      <c r="M104" s="241" t="s">
        <v>19</v>
      </c>
      <c r="N104" s="242" t="s">
        <v>46</v>
      </c>
      <c r="O104" s="83"/>
      <c r="P104" s="212">
        <f>O104*H104</f>
        <v>0</v>
      </c>
      <c r="Q104" s="212">
        <v>0.00017000447380194201</v>
      </c>
      <c r="R104" s="212">
        <f>Q104*H104</f>
        <v>0.0064599999999999953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311</v>
      </c>
      <c r="AT104" s="214" t="s">
        <v>199</v>
      </c>
      <c r="AU104" s="214" t="s">
        <v>85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83</v>
      </c>
      <c r="BK104" s="215">
        <f>ROUND(I104*H104,2)</f>
        <v>0</v>
      </c>
      <c r="BL104" s="16" t="s">
        <v>291</v>
      </c>
      <c r="BM104" s="214" t="s">
        <v>713</v>
      </c>
    </row>
    <row r="105" s="2" customFormat="1" ht="24.15" customHeight="1">
      <c r="A105" s="37"/>
      <c r="B105" s="38"/>
      <c r="C105" s="233" t="s">
        <v>8</v>
      </c>
      <c r="D105" s="233" t="s">
        <v>199</v>
      </c>
      <c r="E105" s="234" t="s">
        <v>776</v>
      </c>
      <c r="F105" s="235" t="s">
        <v>777</v>
      </c>
      <c r="G105" s="236" t="s">
        <v>145</v>
      </c>
      <c r="H105" s="237">
        <v>16.100000000000001</v>
      </c>
      <c r="I105" s="238"/>
      <c r="J105" s="239">
        <f>ROUND(I105*H105,2)</f>
        <v>0</v>
      </c>
      <c r="K105" s="235" t="s">
        <v>19</v>
      </c>
      <c r="L105" s="240"/>
      <c r="M105" s="241" t="s">
        <v>19</v>
      </c>
      <c r="N105" s="242" t="s">
        <v>46</v>
      </c>
      <c r="O105" s="83"/>
      <c r="P105" s="212">
        <f>O105*H105</f>
        <v>0</v>
      </c>
      <c r="Q105" s="212">
        <v>0.00021987577639751601</v>
      </c>
      <c r="R105" s="212">
        <f>Q105*H105</f>
        <v>0.003540000000000008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311</v>
      </c>
      <c r="AT105" s="214" t="s">
        <v>199</v>
      </c>
      <c r="AU105" s="214" t="s">
        <v>85</v>
      </c>
      <c r="AY105" s="16" t="s">
        <v>138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83</v>
      </c>
      <c r="BK105" s="215">
        <f>ROUND(I105*H105,2)</f>
        <v>0</v>
      </c>
      <c r="BL105" s="16" t="s">
        <v>291</v>
      </c>
      <c r="BM105" s="214" t="s">
        <v>601</v>
      </c>
    </row>
    <row r="106" s="2" customFormat="1" ht="16.5" customHeight="1">
      <c r="A106" s="37"/>
      <c r="B106" s="38"/>
      <c r="C106" s="203" t="s">
        <v>291</v>
      </c>
      <c r="D106" s="203" t="s">
        <v>142</v>
      </c>
      <c r="E106" s="204" t="s">
        <v>778</v>
      </c>
      <c r="F106" s="205" t="s">
        <v>779</v>
      </c>
      <c r="G106" s="206" t="s">
        <v>145</v>
      </c>
      <c r="H106" s="207">
        <v>21</v>
      </c>
      <c r="I106" s="208"/>
      <c r="J106" s="209">
        <f>ROUND(I106*H106,2)</f>
        <v>0</v>
      </c>
      <c r="K106" s="205" t="s">
        <v>19</v>
      </c>
      <c r="L106" s="43"/>
      <c r="M106" s="210" t="s">
        <v>19</v>
      </c>
      <c r="N106" s="211" t="s">
        <v>46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291</v>
      </c>
      <c r="AT106" s="214" t="s">
        <v>142</v>
      </c>
      <c r="AU106" s="214" t="s">
        <v>85</v>
      </c>
      <c r="AY106" s="16" t="s">
        <v>138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83</v>
      </c>
      <c r="BK106" s="215">
        <f>ROUND(I106*H106,2)</f>
        <v>0</v>
      </c>
      <c r="BL106" s="16" t="s">
        <v>291</v>
      </c>
      <c r="BM106" s="214" t="s">
        <v>311</v>
      </c>
    </row>
    <row r="107" s="2" customFormat="1" ht="24.15" customHeight="1">
      <c r="A107" s="37"/>
      <c r="B107" s="38"/>
      <c r="C107" s="233" t="s">
        <v>700</v>
      </c>
      <c r="D107" s="233" t="s">
        <v>199</v>
      </c>
      <c r="E107" s="234" t="s">
        <v>780</v>
      </c>
      <c r="F107" s="235" t="s">
        <v>781</v>
      </c>
      <c r="G107" s="236" t="s">
        <v>145</v>
      </c>
      <c r="H107" s="237">
        <v>24.149999999999999</v>
      </c>
      <c r="I107" s="238"/>
      <c r="J107" s="239">
        <f>ROUND(I107*H107,2)</f>
        <v>0</v>
      </c>
      <c r="K107" s="235" t="s">
        <v>19</v>
      </c>
      <c r="L107" s="240"/>
      <c r="M107" s="241" t="s">
        <v>19</v>
      </c>
      <c r="N107" s="242" t="s">
        <v>46</v>
      </c>
      <c r="O107" s="83"/>
      <c r="P107" s="212">
        <f>O107*H107</f>
        <v>0</v>
      </c>
      <c r="Q107" s="212">
        <v>0.000100207039337474</v>
      </c>
      <c r="R107" s="212">
        <f>Q107*H107</f>
        <v>0.0024199999999999972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311</v>
      </c>
      <c r="AT107" s="214" t="s">
        <v>199</v>
      </c>
      <c r="AU107" s="214" t="s">
        <v>85</v>
      </c>
      <c r="AY107" s="16" t="s">
        <v>138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83</v>
      </c>
      <c r="BK107" s="215">
        <f>ROUND(I107*H107,2)</f>
        <v>0</v>
      </c>
      <c r="BL107" s="16" t="s">
        <v>291</v>
      </c>
      <c r="BM107" s="214" t="s">
        <v>324</v>
      </c>
    </row>
    <row r="108" s="2" customFormat="1" ht="16.5" customHeight="1">
      <c r="A108" s="37"/>
      <c r="B108" s="38"/>
      <c r="C108" s="203" t="s">
        <v>591</v>
      </c>
      <c r="D108" s="203" t="s">
        <v>142</v>
      </c>
      <c r="E108" s="204" t="s">
        <v>782</v>
      </c>
      <c r="F108" s="205" t="s">
        <v>783</v>
      </c>
      <c r="G108" s="206" t="s">
        <v>163</v>
      </c>
      <c r="H108" s="207">
        <v>178</v>
      </c>
      <c r="I108" s="208"/>
      <c r="J108" s="209">
        <f>ROUND(I108*H108,2)</f>
        <v>0</v>
      </c>
      <c r="K108" s="205" t="s">
        <v>19</v>
      </c>
      <c r="L108" s="43"/>
      <c r="M108" s="210" t="s">
        <v>19</v>
      </c>
      <c r="N108" s="211" t="s">
        <v>46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291</v>
      </c>
      <c r="AT108" s="214" t="s">
        <v>142</v>
      </c>
      <c r="AU108" s="214" t="s">
        <v>85</v>
      </c>
      <c r="AY108" s="16" t="s">
        <v>138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83</v>
      </c>
      <c r="BK108" s="215">
        <f>ROUND(I108*H108,2)</f>
        <v>0</v>
      </c>
      <c r="BL108" s="16" t="s">
        <v>291</v>
      </c>
      <c r="BM108" s="214" t="s">
        <v>336</v>
      </c>
    </row>
    <row r="109" s="2" customFormat="1" ht="16.5" customHeight="1">
      <c r="A109" s="37"/>
      <c r="B109" s="38"/>
      <c r="C109" s="203" t="s">
        <v>596</v>
      </c>
      <c r="D109" s="203" t="s">
        <v>142</v>
      </c>
      <c r="E109" s="204" t="s">
        <v>784</v>
      </c>
      <c r="F109" s="205" t="s">
        <v>785</v>
      </c>
      <c r="G109" s="206" t="s">
        <v>163</v>
      </c>
      <c r="H109" s="207">
        <v>3</v>
      </c>
      <c r="I109" s="208"/>
      <c r="J109" s="209">
        <f>ROUND(I109*H109,2)</f>
        <v>0</v>
      </c>
      <c r="K109" s="205" t="s">
        <v>19</v>
      </c>
      <c r="L109" s="43"/>
      <c r="M109" s="210" t="s">
        <v>19</v>
      </c>
      <c r="N109" s="211" t="s">
        <v>46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291</v>
      </c>
      <c r="AT109" s="214" t="s">
        <v>142</v>
      </c>
      <c r="AU109" s="214" t="s">
        <v>85</v>
      </c>
      <c r="AY109" s="16" t="s">
        <v>138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83</v>
      </c>
      <c r="BK109" s="215">
        <f>ROUND(I109*H109,2)</f>
        <v>0</v>
      </c>
      <c r="BL109" s="16" t="s">
        <v>291</v>
      </c>
      <c r="BM109" s="214" t="s">
        <v>689</v>
      </c>
    </row>
    <row r="110" s="2" customFormat="1" ht="16.5" customHeight="1">
      <c r="A110" s="37"/>
      <c r="B110" s="38"/>
      <c r="C110" s="233" t="s">
        <v>618</v>
      </c>
      <c r="D110" s="233" t="s">
        <v>199</v>
      </c>
      <c r="E110" s="234" t="s">
        <v>786</v>
      </c>
      <c r="F110" s="235" t="s">
        <v>787</v>
      </c>
      <c r="G110" s="236" t="s">
        <v>163</v>
      </c>
      <c r="H110" s="237">
        <v>3</v>
      </c>
      <c r="I110" s="238"/>
      <c r="J110" s="239">
        <f>ROUND(I110*H110,2)</f>
        <v>0</v>
      </c>
      <c r="K110" s="235" t="s">
        <v>19</v>
      </c>
      <c r="L110" s="240"/>
      <c r="M110" s="241" t="s">
        <v>19</v>
      </c>
      <c r="N110" s="242" t="s">
        <v>46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311</v>
      </c>
      <c r="AT110" s="214" t="s">
        <v>199</v>
      </c>
      <c r="AU110" s="214" t="s">
        <v>85</v>
      </c>
      <c r="AY110" s="16" t="s">
        <v>138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83</v>
      </c>
      <c r="BK110" s="215">
        <f>ROUND(I110*H110,2)</f>
        <v>0</v>
      </c>
      <c r="BL110" s="16" t="s">
        <v>291</v>
      </c>
      <c r="BM110" s="214" t="s">
        <v>368</v>
      </c>
    </row>
    <row r="111" s="2" customFormat="1" ht="16.5" customHeight="1">
      <c r="A111" s="37"/>
      <c r="B111" s="38"/>
      <c r="C111" s="203" t="s">
        <v>7</v>
      </c>
      <c r="D111" s="203" t="s">
        <v>142</v>
      </c>
      <c r="E111" s="204" t="s">
        <v>788</v>
      </c>
      <c r="F111" s="205" t="s">
        <v>789</v>
      </c>
      <c r="G111" s="206" t="s">
        <v>163</v>
      </c>
      <c r="H111" s="207">
        <v>2</v>
      </c>
      <c r="I111" s="208"/>
      <c r="J111" s="209">
        <f>ROUND(I111*H111,2)</f>
        <v>0</v>
      </c>
      <c r="K111" s="205" t="s">
        <v>19</v>
      </c>
      <c r="L111" s="43"/>
      <c r="M111" s="210" t="s">
        <v>19</v>
      </c>
      <c r="N111" s="211" t="s">
        <v>46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291</v>
      </c>
      <c r="AT111" s="214" t="s">
        <v>142</v>
      </c>
      <c r="AU111" s="214" t="s">
        <v>85</v>
      </c>
      <c r="AY111" s="16" t="s">
        <v>138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83</v>
      </c>
      <c r="BK111" s="215">
        <f>ROUND(I111*H111,2)</f>
        <v>0</v>
      </c>
      <c r="BL111" s="16" t="s">
        <v>291</v>
      </c>
      <c r="BM111" s="214" t="s">
        <v>790</v>
      </c>
    </row>
    <row r="112" s="2" customFormat="1" ht="16.5" customHeight="1">
      <c r="A112" s="37"/>
      <c r="B112" s="38"/>
      <c r="C112" s="233" t="s">
        <v>627</v>
      </c>
      <c r="D112" s="233" t="s">
        <v>199</v>
      </c>
      <c r="E112" s="234" t="s">
        <v>791</v>
      </c>
      <c r="F112" s="235" t="s">
        <v>792</v>
      </c>
      <c r="G112" s="236" t="s">
        <v>163</v>
      </c>
      <c r="H112" s="237">
        <v>2</v>
      </c>
      <c r="I112" s="238"/>
      <c r="J112" s="239">
        <f>ROUND(I112*H112,2)</f>
        <v>0</v>
      </c>
      <c r="K112" s="235" t="s">
        <v>19</v>
      </c>
      <c r="L112" s="240"/>
      <c r="M112" s="241" t="s">
        <v>19</v>
      </c>
      <c r="N112" s="242" t="s">
        <v>46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311</v>
      </c>
      <c r="AT112" s="214" t="s">
        <v>199</v>
      </c>
      <c r="AU112" s="214" t="s">
        <v>85</v>
      </c>
      <c r="AY112" s="16" t="s">
        <v>138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83</v>
      </c>
      <c r="BK112" s="215">
        <f>ROUND(I112*H112,2)</f>
        <v>0</v>
      </c>
      <c r="BL112" s="16" t="s">
        <v>291</v>
      </c>
      <c r="BM112" s="214" t="s">
        <v>793</v>
      </c>
    </row>
    <row r="113" s="2" customFormat="1" ht="16.5" customHeight="1">
      <c r="A113" s="37"/>
      <c r="B113" s="38"/>
      <c r="C113" s="203" t="s">
        <v>632</v>
      </c>
      <c r="D113" s="203" t="s">
        <v>142</v>
      </c>
      <c r="E113" s="204" t="s">
        <v>794</v>
      </c>
      <c r="F113" s="205" t="s">
        <v>795</v>
      </c>
      <c r="G113" s="206" t="s">
        <v>163</v>
      </c>
      <c r="H113" s="207">
        <v>1</v>
      </c>
      <c r="I113" s="208"/>
      <c r="J113" s="209">
        <f>ROUND(I113*H113,2)</f>
        <v>0</v>
      </c>
      <c r="K113" s="205" t="s">
        <v>19</v>
      </c>
      <c r="L113" s="43"/>
      <c r="M113" s="210" t="s">
        <v>19</v>
      </c>
      <c r="N113" s="211" t="s">
        <v>46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291</v>
      </c>
      <c r="AT113" s="214" t="s">
        <v>142</v>
      </c>
      <c r="AU113" s="214" t="s">
        <v>85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83</v>
      </c>
      <c r="BK113" s="215">
        <f>ROUND(I113*H113,2)</f>
        <v>0</v>
      </c>
      <c r="BL113" s="16" t="s">
        <v>291</v>
      </c>
      <c r="BM113" s="214" t="s">
        <v>381</v>
      </c>
    </row>
    <row r="114" s="2" customFormat="1" ht="16.5" customHeight="1">
      <c r="A114" s="37"/>
      <c r="B114" s="38"/>
      <c r="C114" s="233" t="s">
        <v>637</v>
      </c>
      <c r="D114" s="233" t="s">
        <v>199</v>
      </c>
      <c r="E114" s="234" t="s">
        <v>796</v>
      </c>
      <c r="F114" s="235" t="s">
        <v>797</v>
      </c>
      <c r="G114" s="236" t="s">
        <v>19</v>
      </c>
      <c r="H114" s="237">
        <v>1</v>
      </c>
      <c r="I114" s="238"/>
      <c r="J114" s="239">
        <f>ROUND(I114*H114,2)</f>
        <v>0</v>
      </c>
      <c r="K114" s="235" t="s">
        <v>19</v>
      </c>
      <c r="L114" s="240"/>
      <c r="M114" s="241" t="s">
        <v>19</v>
      </c>
      <c r="N114" s="242" t="s">
        <v>46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311</v>
      </c>
      <c r="AT114" s="214" t="s">
        <v>199</v>
      </c>
      <c r="AU114" s="214" t="s">
        <v>85</v>
      </c>
      <c r="AY114" s="16" t="s">
        <v>138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83</v>
      </c>
      <c r="BK114" s="215">
        <f>ROUND(I114*H114,2)</f>
        <v>0</v>
      </c>
      <c r="BL114" s="16" t="s">
        <v>291</v>
      </c>
      <c r="BM114" s="214" t="s">
        <v>391</v>
      </c>
    </row>
    <row r="115" s="2" customFormat="1" ht="21.75" customHeight="1">
      <c r="A115" s="37"/>
      <c r="B115" s="38"/>
      <c r="C115" s="203" t="s">
        <v>641</v>
      </c>
      <c r="D115" s="203" t="s">
        <v>142</v>
      </c>
      <c r="E115" s="204" t="s">
        <v>798</v>
      </c>
      <c r="F115" s="205" t="s">
        <v>799</v>
      </c>
      <c r="G115" s="206" t="s">
        <v>163</v>
      </c>
      <c r="H115" s="207">
        <v>6</v>
      </c>
      <c r="I115" s="208"/>
      <c r="J115" s="209">
        <f>ROUND(I115*H115,2)</f>
        <v>0</v>
      </c>
      <c r="K115" s="205" t="s">
        <v>19</v>
      </c>
      <c r="L115" s="43"/>
      <c r="M115" s="210" t="s">
        <v>19</v>
      </c>
      <c r="N115" s="211" t="s">
        <v>46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291</v>
      </c>
      <c r="AT115" s="214" t="s">
        <v>142</v>
      </c>
      <c r="AU115" s="214" t="s">
        <v>85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83</v>
      </c>
      <c r="BK115" s="215">
        <f>ROUND(I115*H115,2)</f>
        <v>0</v>
      </c>
      <c r="BL115" s="16" t="s">
        <v>291</v>
      </c>
      <c r="BM115" s="214" t="s">
        <v>401</v>
      </c>
    </row>
    <row r="116" s="2" customFormat="1" ht="16.5" customHeight="1">
      <c r="A116" s="37"/>
      <c r="B116" s="38"/>
      <c r="C116" s="233" t="s">
        <v>704</v>
      </c>
      <c r="D116" s="233" t="s">
        <v>199</v>
      </c>
      <c r="E116" s="234" t="s">
        <v>800</v>
      </c>
      <c r="F116" s="235" t="s">
        <v>801</v>
      </c>
      <c r="G116" s="236" t="s">
        <v>163</v>
      </c>
      <c r="H116" s="237">
        <v>6</v>
      </c>
      <c r="I116" s="238"/>
      <c r="J116" s="239">
        <f>ROUND(I116*H116,2)</f>
        <v>0</v>
      </c>
      <c r="K116" s="235" t="s">
        <v>19</v>
      </c>
      <c r="L116" s="240"/>
      <c r="M116" s="241" t="s">
        <v>19</v>
      </c>
      <c r="N116" s="242" t="s">
        <v>46</v>
      </c>
      <c r="O116" s="83"/>
      <c r="P116" s="212">
        <f>O116*H116</f>
        <v>0</v>
      </c>
      <c r="Q116" s="212">
        <v>0.00010000000000000001</v>
      </c>
      <c r="R116" s="212">
        <f>Q116*H116</f>
        <v>0.00060000000000000006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311</v>
      </c>
      <c r="AT116" s="214" t="s">
        <v>199</v>
      </c>
      <c r="AU116" s="214" t="s">
        <v>85</v>
      </c>
      <c r="AY116" s="16" t="s">
        <v>138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83</v>
      </c>
      <c r="BK116" s="215">
        <f>ROUND(I116*H116,2)</f>
        <v>0</v>
      </c>
      <c r="BL116" s="16" t="s">
        <v>291</v>
      </c>
      <c r="BM116" s="214" t="s">
        <v>802</v>
      </c>
    </row>
    <row r="117" s="2" customFormat="1" ht="21.75" customHeight="1">
      <c r="A117" s="37"/>
      <c r="B117" s="38"/>
      <c r="C117" s="203" t="s">
        <v>709</v>
      </c>
      <c r="D117" s="203" t="s">
        <v>142</v>
      </c>
      <c r="E117" s="204" t="s">
        <v>803</v>
      </c>
      <c r="F117" s="205" t="s">
        <v>804</v>
      </c>
      <c r="G117" s="206" t="s">
        <v>163</v>
      </c>
      <c r="H117" s="207">
        <v>10</v>
      </c>
      <c r="I117" s="208"/>
      <c r="J117" s="209">
        <f>ROUND(I117*H117,2)</f>
        <v>0</v>
      </c>
      <c r="K117" s="205" t="s">
        <v>19</v>
      </c>
      <c r="L117" s="43"/>
      <c r="M117" s="210" t="s">
        <v>19</v>
      </c>
      <c r="N117" s="211" t="s">
        <v>46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291</v>
      </c>
      <c r="AT117" s="214" t="s">
        <v>142</v>
      </c>
      <c r="AU117" s="214" t="s">
        <v>85</v>
      </c>
      <c r="AY117" s="16" t="s">
        <v>138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83</v>
      </c>
      <c r="BK117" s="215">
        <f>ROUND(I117*H117,2)</f>
        <v>0</v>
      </c>
      <c r="BL117" s="16" t="s">
        <v>291</v>
      </c>
      <c r="BM117" s="214" t="s">
        <v>430</v>
      </c>
    </row>
    <row r="118" s="2" customFormat="1" ht="16.5" customHeight="1">
      <c r="A118" s="37"/>
      <c r="B118" s="38"/>
      <c r="C118" s="233" t="s">
        <v>713</v>
      </c>
      <c r="D118" s="233" t="s">
        <v>199</v>
      </c>
      <c r="E118" s="234" t="s">
        <v>805</v>
      </c>
      <c r="F118" s="235" t="s">
        <v>806</v>
      </c>
      <c r="G118" s="236" t="s">
        <v>163</v>
      </c>
      <c r="H118" s="237">
        <v>2</v>
      </c>
      <c r="I118" s="238"/>
      <c r="J118" s="239">
        <f>ROUND(I118*H118,2)</f>
        <v>0</v>
      </c>
      <c r="K118" s="235" t="s">
        <v>19</v>
      </c>
      <c r="L118" s="240"/>
      <c r="M118" s="241" t="s">
        <v>19</v>
      </c>
      <c r="N118" s="242" t="s">
        <v>46</v>
      </c>
      <c r="O118" s="83"/>
      <c r="P118" s="212">
        <f>O118*H118</f>
        <v>0</v>
      </c>
      <c r="Q118" s="212">
        <v>0.00013999999999999999</v>
      </c>
      <c r="R118" s="212">
        <f>Q118*H118</f>
        <v>0.00027999999999999998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311</v>
      </c>
      <c r="AT118" s="214" t="s">
        <v>199</v>
      </c>
      <c r="AU118" s="214" t="s">
        <v>85</v>
      </c>
      <c r="AY118" s="16" t="s">
        <v>138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83</v>
      </c>
      <c r="BK118" s="215">
        <f>ROUND(I118*H118,2)</f>
        <v>0</v>
      </c>
      <c r="BL118" s="16" t="s">
        <v>291</v>
      </c>
      <c r="BM118" s="214" t="s">
        <v>443</v>
      </c>
    </row>
    <row r="119" s="2" customFormat="1" ht="16.5" customHeight="1">
      <c r="A119" s="37"/>
      <c r="B119" s="38"/>
      <c r="C119" s="233" t="s">
        <v>807</v>
      </c>
      <c r="D119" s="233" t="s">
        <v>199</v>
      </c>
      <c r="E119" s="234" t="s">
        <v>808</v>
      </c>
      <c r="F119" s="235" t="s">
        <v>809</v>
      </c>
      <c r="G119" s="236" t="s">
        <v>163</v>
      </c>
      <c r="H119" s="237">
        <v>8</v>
      </c>
      <c r="I119" s="238"/>
      <c r="J119" s="239">
        <f>ROUND(I119*H119,2)</f>
        <v>0</v>
      </c>
      <c r="K119" s="235" t="s">
        <v>19</v>
      </c>
      <c r="L119" s="240"/>
      <c r="M119" s="241" t="s">
        <v>19</v>
      </c>
      <c r="N119" s="242" t="s">
        <v>46</v>
      </c>
      <c r="O119" s="83"/>
      <c r="P119" s="212">
        <f>O119*H119</f>
        <v>0</v>
      </c>
      <c r="Q119" s="212">
        <v>6.9999999999999994E-05</v>
      </c>
      <c r="R119" s="212">
        <f>Q119*H119</f>
        <v>0.00055999999999999995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311</v>
      </c>
      <c r="AT119" s="214" t="s">
        <v>199</v>
      </c>
      <c r="AU119" s="214" t="s">
        <v>85</v>
      </c>
      <c r="AY119" s="16" t="s">
        <v>138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83</v>
      </c>
      <c r="BK119" s="215">
        <f>ROUND(I119*H119,2)</f>
        <v>0</v>
      </c>
      <c r="BL119" s="16" t="s">
        <v>291</v>
      </c>
      <c r="BM119" s="214" t="s">
        <v>452</v>
      </c>
    </row>
    <row r="120" s="2" customFormat="1" ht="16.5" customHeight="1">
      <c r="A120" s="37"/>
      <c r="B120" s="38"/>
      <c r="C120" s="233" t="s">
        <v>601</v>
      </c>
      <c r="D120" s="233" t="s">
        <v>199</v>
      </c>
      <c r="E120" s="234" t="s">
        <v>810</v>
      </c>
      <c r="F120" s="235" t="s">
        <v>811</v>
      </c>
      <c r="G120" s="236" t="s">
        <v>163</v>
      </c>
      <c r="H120" s="237">
        <v>1</v>
      </c>
      <c r="I120" s="238"/>
      <c r="J120" s="239">
        <f>ROUND(I120*H120,2)</f>
        <v>0</v>
      </c>
      <c r="K120" s="235" t="s">
        <v>19</v>
      </c>
      <c r="L120" s="240"/>
      <c r="M120" s="241" t="s">
        <v>19</v>
      </c>
      <c r="N120" s="242" t="s">
        <v>46</v>
      </c>
      <c r="O120" s="83"/>
      <c r="P120" s="212">
        <f>O120*H120</f>
        <v>0</v>
      </c>
      <c r="Q120" s="212">
        <v>4.0000000000000003E-05</v>
      </c>
      <c r="R120" s="212">
        <f>Q120*H120</f>
        <v>4.0000000000000003E-05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311</v>
      </c>
      <c r="AT120" s="214" t="s">
        <v>199</v>
      </c>
      <c r="AU120" s="214" t="s">
        <v>85</v>
      </c>
      <c r="AY120" s="16" t="s">
        <v>138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83</v>
      </c>
      <c r="BK120" s="215">
        <f>ROUND(I120*H120,2)</f>
        <v>0</v>
      </c>
      <c r="BL120" s="16" t="s">
        <v>291</v>
      </c>
      <c r="BM120" s="214" t="s">
        <v>457</v>
      </c>
    </row>
    <row r="121" s="2" customFormat="1" ht="16.5" customHeight="1">
      <c r="A121" s="37"/>
      <c r="B121" s="38"/>
      <c r="C121" s="233" t="s">
        <v>812</v>
      </c>
      <c r="D121" s="233" t="s">
        <v>199</v>
      </c>
      <c r="E121" s="234" t="s">
        <v>813</v>
      </c>
      <c r="F121" s="235" t="s">
        <v>814</v>
      </c>
      <c r="G121" s="236" t="s">
        <v>163</v>
      </c>
      <c r="H121" s="237">
        <v>1</v>
      </c>
      <c r="I121" s="238"/>
      <c r="J121" s="239">
        <f>ROUND(I121*H121,2)</f>
        <v>0</v>
      </c>
      <c r="K121" s="235" t="s">
        <v>19</v>
      </c>
      <c r="L121" s="240"/>
      <c r="M121" s="241" t="s">
        <v>19</v>
      </c>
      <c r="N121" s="242" t="s">
        <v>46</v>
      </c>
      <c r="O121" s="83"/>
      <c r="P121" s="212">
        <f>O121*H121</f>
        <v>0</v>
      </c>
      <c r="Q121" s="212">
        <v>6.0000000000000002E-05</v>
      </c>
      <c r="R121" s="212">
        <f>Q121*H121</f>
        <v>6.0000000000000002E-05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311</v>
      </c>
      <c r="AT121" s="214" t="s">
        <v>199</v>
      </c>
      <c r="AU121" s="214" t="s">
        <v>85</v>
      </c>
      <c r="AY121" s="16" t="s">
        <v>138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83</v>
      </c>
      <c r="BK121" s="215">
        <f>ROUND(I121*H121,2)</f>
        <v>0</v>
      </c>
      <c r="BL121" s="16" t="s">
        <v>291</v>
      </c>
      <c r="BM121" s="214" t="s">
        <v>467</v>
      </c>
    </row>
    <row r="122" s="2" customFormat="1" ht="16.5" customHeight="1">
      <c r="A122" s="37"/>
      <c r="B122" s="38"/>
      <c r="C122" s="233" t="s">
        <v>311</v>
      </c>
      <c r="D122" s="233" t="s">
        <v>199</v>
      </c>
      <c r="E122" s="234" t="s">
        <v>815</v>
      </c>
      <c r="F122" s="235" t="s">
        <v>816</v>
      </c>
      <c r="G122" s="236" t="s">
        <v>163</v>
      </c>
      <c r="H122" s="237">
        <v>1</v>
      </c>
      <c r="I122" s="238"/>
      <c r="J122" s="239">
        <f>ROUND(I122*H122,2)</f>
        <v>0</v>
      </c>
      <c r="K122" s="235" t="s">
        <v>19</v>
      </c>
      <c r="L122" s="240"/>
      <c r="M122" s="241" t="s">
        <v>19</v>
      </c>
      <c r="N122" s="242" t="s">
        <v>46</v>
      </c>
      <c r="O122" s="83"/>
      <c r="P122" s="212">
        <f>O122*H122</f>
        <v>0</v>
      </c>
      <c r="Q122" s="212">
        <v>1.0000000000000001E-05</v>
      </c>
      <c r="R122" s="212">
        <f>Q122*H122</f>
        <v>1.0000000000000001E-05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311</v>
      </c>
      <c r="AT122" s="214" t="s">
        <v>199</v>
      </c>
      <c r="AU122" s="214" t="s">
        <v>85</v>
      </c>
      <c r="AY122" s="16" t="s">
        <v>138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83</v>
      </c>
      <c r="BK122" s="215">
        <f>ROUND(I122*H122,2)</f>
        <v>0</v>
      </c>
      <c r="BL122" s="16" t="s">
        <v>291</v>
      </c>
      <c r="BM122" s="214" t="s">
        <v>476</v>
      </c>
    </row>
    <row r="123" s="2" customFormat="1" ht="16.5" customHeight="1">
      <c r="A123" s="37"/>
      <c r="B123" s="38"/>
      <c r="C123" s="203" t="s">
        <v>315</v>
      </c>
      <c r="D123" s="203" t="s">
        <v>142</v>
      </c>
      <c r="E123" s="204" t="s">
        <v>817</v>
      </c>
      <c r="F123" s="205" t="s">
        <v>818</v>
      </c>
      <c r="G123" s="206" t="s">
        <v>163</v>
      </c>
      <c r="H123" s="207">
        <v>2</v>
      </c>
      <c r="I123" s="208"/>
      <c r="J123" s="209">
        <f>ROUND(I123*H123,2)</f>
        <v>0</v>
      </c>
      <c r="K123" s="205" t="s">
        <v>19</v>
      </c>
      <c r="L123" s="43"/>
      <c r="M123" s="210" t="s">
        <v>19</v>
      </c>
      <c r="N123" s="211" t="s">
        <v>46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291</v>
      </c>
      <c r="AT123" s="214" t="s">
        <v>142</v>
      </c>
      <c r="AU123" s="214" t="s">
        <v>85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83</v>
      </c>
      <c r="BK123" s="215">
        <f>ROUND(I123*H123,2)</f>
        <v>0</v>
      </c>
      <c r="BL123" s="16" t="s">
        <v>291</v>
      </c>
      <c r="BM123" s="214" t="s">
        <v>488</v>
      </c>
    </row>
    <row r="124" s="2" customFormat="1">
      <c r="A124" s="37"/>
      <c r="B124" s="38"/>
      <c r="C124" s="39"/>
      <c r="D124" s="223" t="s">
        <v>208</v>
      </c>
      <c r="E124" s="39"/>
      <c r="F124" s="243" t="s">
        <v>819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208</v>
      </c>
      <c r="AU124" s="16" t="s">
        <v>85</v>
      </c>
    </row>
    <row r="125" s="2" customFormat="1" ht="16.5" customHeight="1">
      <c r="A125" s="37"/>
      <c r="B125" s="38"/>
      <c r="C125" s="233" t="s">
        <v>324</v>
      </c>
      <c r="D125" s="233" t="s">
        <v>199</v>
      </c>
      <c r="E125" s="234" t="s">
        <v>820</v>
      </c>
      <c r="F125" s="235" t="s">
        <v>821</v>
      </c>
      <c r="G125" s="236" t="s">
        <v>163</v>
      </c>
      <c r="H125" s="237">
        <v>2</v>
      </c>
      <c r="I125" s="238"/>
      <c r="J125" s="239">
        <f>ROUND(I125*H125,2)</f>
        <v>0</v>
      </c>
      <c r="K125" s="235" t="s">
        <v>19</v>
      </c>
      <c r="L125" s="240"/>
      <c r="M125" s="241" t="s">
        <v>19</v>
      </c>
      <c r="N125" s="242" t="s">
        <v>46</v>
      </c>
      <c r="O125" s="83"/>
      <c r="P125" s="212">
        <f>O125*H125</f>
        <v>0</v>
      </c>
      <c r="Q125" s="212">
        <v>0.00040000000000000002</v>
      </c>
      <c r="R125" s="212">
        <f>Q125*H125</f>
        <v>0.00080000000000000004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311</v>
      </c>
      <c r="AT125" s="214" t="s">
        <v>199</v>
      </c>
      <c r="AU125" s="214" t="s">
        <v>85</v>
      </c>
      <c r="AY125" s="16" t="s">
        <v>138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83</v>
      </c>
      <c r="BK125" s="215">
        <f>ROUND(I125*H125,2)</f>
        <v>0</v>
      </c>
      <c r="BL125" s="16" t="s">
        <v>291</v>
      </c>
      <c r="BM125" s="214" t="s">
        <v>498</v>
      </c>
    </row>
    <row r="126" s="2" customFormat="1" ht="16.5" customHeight="1">
      <c r="A126" s="37"/>
      <c r="B126" s="38"/>
      <c r="C126" s="203" t="s">
        <v>329</v>
      </c>
      <c r="D126" s="203" t="s">
        <v>142</v>
      </c>
      <c r="E126" s="204" t="s">
        <v>822</v>
      </c>
      <c r="F126" s="205" t="s">
        <v>823</v>
      </c>
      <c r="G126" s="206" t="s">
        <v>163</v>
      </c>
      <c r="H126" s="207">
        <v>7</v>
      </c>
      <c r="I126" s="208"/>
      <c r="J126" s="209">
        <f>ROUND(I126*H126,2)</f>
        <v>0</v>
      </c>
      <c r="K126" s="205" t="s">
        <v>19</v>
      </c>
      <c r="L126" s="43"/>
      <c r="M126" s="210" t="s">
        <v>19</v>
      </c>
      <c r="N126" s="211" t="s">
        <v>46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291</v>
      </c>
      <c r="AT126" s="214" t="s">
        <v>142</v>
      </c>
      <c r="AU126" s="214" t="s">
        <v>85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83</v>
      </c>
      <c r="BK126" s="215">
        <f>ROUND(I126*H126,2)</f>
        <v>0</v>
      </c>
      <c r="BL126" s="16" t="s">
        <v>291</v>
      </c>
      <c r="BM126" s="214" t="s">
        <v>508</v>
      </c>
    </row>
    <row r="127" s="2" customFormat="1" ht="16.5" customHeight="1">
      <c r="A127" s="37"/>
      <c r="B127" s="38"/>
      <c r="C127" s="233" t="s">
        <v>336</v>
      </c>
      <c r="D127" s="233" t="s">
        <v>199</v>
      </c>
      <c r="E127" s="234" t="s">
        <v>824</v>
      </c>
      <c r="F127" s="235" t="s">
        <v>825</v>
      </c>
      <c r="G127" s="236" t="s">
        <v>19</v>
      </c>
      <c r="H127" s="237">
        <v>4</v>
      </c>
      <c r="I127" s="238"/>
      <c r="J127" s="239">
        <f>ROUND(I127*H127,2)</f>
        <v>0</v>
      </c>
      <c r="K127" s="235" t="s">
        <v>19</v>
      </c>
      <c r="L127" s="240"/>
      <c r="M127" s="241" t="s">
        <v>19</v>
      </c>
      <c r="N127" s="242" t="s">
        <v>46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311</v>
      </c>
      <c r="AT127" s="214" t="s">
        <v>199</v>
      </c>
      <c r="AU127" s="214" t="s">
        <v>85</v>
      </c>
      <c r="AY127" s="16" t="s">
        <v>138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83</v>
      </c>
      <c r="BK127" s="215">
        <f>ROUND(I127*H127,2)</f>
        <v>0</v>
      </c>
      <c r="BL127" s="16" t="s">
        <v>291</v>
      </c>
      <c r="BM127" s="214" t="s">
        <v>520</v>
      </c>
    </row>
    <row r="128" s="2" customFormat="1" ht="16.5" customHeight="1">
      <c r="A128" s="37"/>
      <c r="B128" s="38"/>
      <c r="C128" s="233" t="s">
        <v>826</v>
      </c>
      <c r="D128" s="233" t="s">
        <v>199</v>
      </c>
      <c r="E128" s="234" t="s">
        <v>827</v>
      </c>
      <c r="F128" s="235" t="s">
        <v>828</v>
      </c>
      <c r="G128" s="236" t="s">
        <v>19</v>
      </c>
      <c r="H128" s="237">
        <v>3</v>
      </c>
      <c r="I128" s="238"/>
      <c r="J128" s="239">
        <f>ROUND(I128*H128,2)</f>
        <v>0</v>
      </c>
      <c r="K128" s="235" t="s">
        <v>19</v>
      </c>
      <c r="L128" s="240"/>
      <c r="M128" s="241" t="s">
        <v>19</v>
      </c>
      <c r="N128" s="242" t="s">
        <v>46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311</v>
      </c>
      <c r="AT128" s="214" t="s">
        <v>199</v>
      </c>
      <c r="AU128" s="214" t="s">
        <v>85</v>
      </c>
      <c r="AY128" s="16" t="s">
        <v>138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83</v>
      </c>
      <c r="BK128" s="215">
        <f>ROUND(I128*H128,2)</f>
        <v>0</v>
      </c>
      <c r="BL128" s="16" t="s">
        <v>291</v>
      </c>
      <c r="BM128" s="214" t="s">
        <v>529</v>
      </c>
    </row>
    <row r="129" s="2" customFormat="1" ht="16.5" customHeight="1">
      <c r="A129" s="37"/>
      <c r="B129" s="38"/>
      <c r="C129" s="203" t="s">
        <v>689</v>
      </c>
      <c r="D129" s="203" t="s">
        <v>142</v>
      </c>
      <c r="E129" s="204" t="s">
        <v>829</v>
      </c>
      <c r="F129" s="205" t="s">
        <v>830</v>
      </c>
      <c r="G129" s="206" t="s">
        <v>163</v>
      </c>
      <c r="H129" s="207">
        <v>1</v>
      </c>
      <c r="I129" s="208"/>
      <c r="J129" s="209">
        <f>ROUND(I129*H129,2)</f>
        <v>0</v>
      </c>
      <c r="K129" s="205" t="s">
        <v>19</v>
      </c>
      <c r="L129" s="43"/>
      <c r="M129" s="210" t="s">
        <v>19</v>
      </c>
      <c r="N129" s="211" t="s">
        <v>46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291</v>
      </c>
      <c r="AT129" s="214" t="s">
        <v>142</v>
      </c>
      <c r="AU129" s="214" t="s">
        <v>85</v>
      </c>
      <c r="AY129" s="16" t="s">
        <v>138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83</v>
      </c>
      <c r="BK129" s="215">
        <f>ROUND(I129*H129,2)</f>
        <v>0</v>
      </c>
      <c r="BL129" s="16" t="s">
        <v>291</v>
      </c>
      <c r="BM129" s="214" t="s">
        <v>536</v>
      </c>
    </row>
    <row r="130" s="2" customFormat="1" ht="16.5" customHeight="1">
      <c r="A130" s="37"/>
      <c r="B130" s="38"/>
      <c r="C130" s="233" t="s">
        <v>360</v>
      </c>
      <c r="D130" s="233" t="s">
        <v>199</v>
      </c>
      <c r="E130" s="234" t="s">
        <v>831</v>
      </c>
      <c r="F130" s="235" t="s">
        <v>832</v>
      </c>
      <c r="G130" s="236" t="s">
        <v>163</v>
      </c>
      <c r="H130" s="237">
        <v>1</v>
      </c>
      <c r="I130" s="238"/>
      <c r="J130" s="239">
        <f>ROUND(I130*H130,2)</f>
        <v>0</v>
      </c>
      <c r="K130" s="235" t="s">
        <v>19</v>
      </c>
      <c r="L130" s="240"/>
      <c r="M130" s="241" t="s">
        <v>19</v>
      </c>
      <c r="N130" s="242" t="s">
        <v>46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311</v>
      </c>
      <c r="AT130" s="214" t="s">
        <v>199</v>
      </c>
      <c r="AU130" s="214" t="s">
        <v>85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83</v>
      </c>
      <c r="BK130" s="215">
        <f>ROUND(I130*H130,2)</f>
        <v>0</v>
      </c>
      <c r="BL130" s="16" t="s">
        <v>291</v>
      </c>
      <c r="BM130" s="214" t="s">
        <v>543</v>
      </c>
    </row>
    <row r="131" s="2" customFormat="1" ht="21.75" customHeight="1">
      <c r="A131" s="37"/>
      <c r="B131" s="38"/>
      <c r="C131" s="203" t="s">
        <v>368</v>
      </c>
      <c r="D131" s="203" t="s">
        <v>142</v>
      </c>
      <c r="E131" s="204" t="s">
        <v>833</v>
      </c>
      <c r="F131" s="205" t="s">
        <v>834</v>
      </c>
      <c r="G131" s="206" t="s">
        <v>163</v>
      </c>
      <c r="H131" s="207">
        <v>2</v>
      </c>
      <c r="I131" s="208"/>
      <c r="J131" s="209">
        <f>ROUND(I131*H131,2)</f>
        <v>0</v>
      </c>
      <c r="K131" s="205" t="s">
        <v>19</v>
      </c>
      <c r="L131" s="43"/>
      <c r="M131" s="210" t="s">
        <v>19</v>
      </c>
      <c r="N131" s="211" t="s">
        <v>46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291</v>
      </c>
      <c r="AT131" s="214" t="s">
        <v>142</v>
      </c>
      <c r="AU131" s="214" t="s">
        <v>85</v>
      </c>
      <c r="AY131" s="16" t="s">
        <v>138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83</v>
      </c>
      <c r="BK131" s="215">
        <f>ROUND(I131*H131,2)</f>
        <v>0</v>
      </c>
      <c r="BL131" s="16" t="s">
        <v>291</v>
      </c>
      <c r="BM131" s="214" t="s">
        <v>555</v>
      </c>
    </row>
    <row r="132" s="2" customFormat="1" ht="16.5" customHeight="1">
      <c r="A132" s="37"/>
      <c r="B132" s="38"/>
      <c r="C132" s="233" t="s">
        <v>733</v>
      </c>
      <c r="D132" s="233" t="s">
        <v>199</v>
      </c>
      <c r="E132" s="234" t="s">
        <v>835</v>
      </c>
      <c r="F132" s="235" t="s">
        <v>836</v>
      </c>
      <c r="G132" s="236" t="s">
        <v>163</v>
      </c>
      <c r="H132" s="237">
        <v>2</v>
      </c>
      <c r="I132" s="238"/>
      <c r="J132" s="239">
        <f>ROUND(I132*H132,2)</f>
        <v>0</v>
      </c>
      <c r="K132" s="235" t="s">
        <v>19</v>
      </c>
      <c r="L132" s="240"/>
      <c r="M132" s="241" t="s">
        <v>19</v>
      </c>
      <c r="N132" s="242" t="s">
        <v>46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311</v>
      </c>
      <c r="AT132" s="214" t="s">
        <v>199</v>
      </c>
      <c r="AU132" s="214" t="s">
        <v>85</v>
      </c>
      <c r="AY132" s="16" t="s">
        <v>138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83</v>
      </c>
      <c r="BK132" s="215">
        <f>ROUND(I132*H132,2)</f>
        <v>0</v>
      </c>
      <c r="BL132" s="16" t="s">
        <v>291</v>
      </c>
      <c r="BM132" s="214" t="s">
        <v>567</v>
      </c>
    </row>
    <row r="133" s="2" customFormat="1" ht="24.15" customHeight="1">
      <c r="A133" s="37"/>
      <c r="B133" s="38"/>
      <c r="C133" s="203" t="s">
        <v>790</v>
      </c>
      <c r="D133" s="203" t="s">
        <v>142</v>
      </c>
      <c r="E133" s="204" t="s">
        <v>837</v>
      </c>
      <c r="F133" s="205" t="s">
        <v>838</v>
      </c>
      <c r="G133" s="206" t="s">
        <v>163</v>
      </c>
      <c r="H133" s="207">
        <v>16</v>
      </c>
      <c r="I133" s="208"/>
      <c r="J133" s="209">
        <f>ROUND(I133*H133,2)</f>
        <v>0</v>
      </c>
      <c r="K133" s="205" t="s">
        <v>19</v>
      </c>
      <c r="L133" s="43"/>
      <c r="M133" s="210" t="s">
        <v>19</v>
      </c>
      <c r="N133" s="211" t="s">
        <v>46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291</v>
      </c>
      <c r="AT133" s="214" t="s">
        <v>142</v>
      </c>
      <c r="AU133" s="214" t="s">
        <v>85</v>
      </c>
      <c r="AY133" s="16" t="s">
        <v>138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83</v>
      </c>
      <c r="BK133" s="215">
        <f>ROUND(I133*H133,2)</f>
        <v>0</v>
      </c>
      <c r="BL133" s="16" t="s">
        <v>291</v>
      </c>
      <c r="BM133" s="214" t="s">
        <v>581</v>
      </c>
    </row>
    <row r="134" s="2" customFormat="1" ht="16.5" customHeight="1">
      <c r="A134" s="37"/>
      <c r="B134" s="38"/>
      <c r="C134" s="233" t="s">
        <v>839</v>
      </c>
      <c r="D134" s="233" t="s">
        <v>199</v>
      </c>
      <c r="E134" s="234" t="s">
        <v>840</v>
      </c>
      <c r="F134" s="235" t="s">
        <v>841</v>
      </c>
      <c r="G134" s="236" t="s">
        <v>163</v>
      </c>
      <c r="H134" s="237">
        <v>15</v>
      </c>
      <c r="I134" s="238"/>
      <c r="J134" s="239">
        <f>ROUND(I134*H134,2)</f>
        <v>0</v>
      </c>
      <c r="K134" s="235" t="s">
        <v>19</v>
      </c>
      <c r="L134" s="240"/>
      <c r="M134" s="241" t="s">
        <v>19</v>
      </c>
      <c r="N134" s="242" t="s">
        <v>46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311</v>
      </c>
      <c r="AT134" s="214" t="s">
        <v>199</v>
      </c>
      <c r="AU134" s="214" t="s">
        <v>85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83</v>
      </c>
      <c r="BK134" s="215">
        <f>ROUND(I134*H134,2)</f>
        <v>0</v>
      </c>
      <c r="BL134" s="16" t="s">
        <v>291</v>
      </c>
      <c r="BM134" s="214" t="s">
        <v>842</v>
      </c>
    </row>
    <row r="135" s="2" customFormat="1" ht="16.5" customHeight="1">
      <c r="A135" s="37"/>
      <c r="B135" s="38"/>
      <c r="C135" s="233" t="s">
        <v>793</v>
      </c>
      <c r="D135" s="233" t="s">
        <v>199</v>
      </c>
      <c r="E135" s="234" t="s">
        <v>843</v>
      </c>
      <c r="F135" s="235" t="s">
        <v>844</v>
      </c>
      <c r="G135" s="236" t="s">
        <v>163</v>
      </c>
      <c r="H135" s="237">
        <v>1</v>
      </c>
      <c r="I135" s="238"/>
      <c r="J135" s="239">
        <f>ROUND(I135*H135,2)</f>
        <v>0</v>
      </c>
      <c r="K135" s="235" t="s">
        <v>19</v>
      </c>
      <c r="L135" s="240"/>
      <c r="M135" s="241" t="s">
        <v>19</v>
      </c>
      <c r="N135" s="242" t="s">
        <v>46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311</v>
      </c>
      <c r="AT135" s="214" t="s">
        <v>199</v>
      </c>
      <c r="AU135" s="214" t="s">
        <v>85</v>
      </c>
      <c r="AY135" s="16" t="s">
        <v>138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83</v>
      </c>
      <c r="BK135" s="215">
        <f>ROUND(I135*H135,2)</f>
        <v>0</v>
      </c>
      <c r="BL135" s="16" t="s">
        <v>291</v>
      </c>
      <c r="BM135" s="214" t="s">
        <v>204</v>
      </c>
    </row>
    <row r="136" s="2" customFormat="1" ht="16.5" customHeight="1">
      <c r="A136" s="37"/>
      <c r="B136" s="38"/>
      <c r="C136" s="203" t="s">
        <v>373</v>
      </c>
      <c r="D136" s="203" t="s">
        <v>142</v>
      </c>
      <c r="E136" s="204" t="s">
        <v>845</v>
      </c>
      <c r="F136" s="205" t="s">
        <v>846</v>
      </c>
      <c r="G136" s="206" t="s">
        <v>847</v>
      </c>
      <c r="H136" s="248"/>
      <c r="I136" s="208"/>
      <c r="J136" s="209">
        <f>ROUND(I136*H136,2)</f>
        <v>0</v>
      </c>
      <c r="K136" s="205" t="s">
        <v>19</v>
      </c>
      <c r="L136" s="43"/>
      <c r="M136" s="210" t="s">
        <v>19</v>
      </c>
      <c r="N136" s="211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291</v>
      </c>
      <c r="AT136" s="214" t="s">
        <v>142</v>
      </c>
      <c r="AU136" s="214" t="s">
        <v>85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83</v>
      </c>
      <c r="BK136" s="215">
        <f>ROUND(I136*H136,2)</f>
        <v>0</v>
      </c>
      <c r="BL136" s="16" t="s">
        <v>291</v>
      </c>
      <c r="BM136" s="214" t="s">
        <v>227</v>
      </c>
    </row>
    <row r="137" s="12" customFormat="1" ht="22.8" customHeight="1">
      <c r="A137" s="12"/>
      <c r="B137" s="187"/>
      <c r="C137" s="188"/>
      <c r="D137" s="189" t="s">
        <v>74</v>
      </c>
      <c r="E137" s="201" t="s">
        <v>848</v>
      </c>
      <c r="F137" s="201" t="s">
        <v>849</v>
      </c>
      <c r="G137" s="188"/>
      <c r="H137" s="188"/>
      <c r="I137" s="191"/>
      <c r="J137" s="202">
        <f>BK137</f>
        <v>0</v>
      </c>
      <c r="K137" s="188"/>
      <c r="L137" s="193"/>
      <c r="M137" s="194"/>
      <c r="N137" s="195"/>
      <c r="O137" s="195"/>
      <c r="P137" s="196">
        <f>SUM(P138:P150)</f>
        <v>0</v>
      </c>
      <c r="Q137" s="195"/>
      <c r="R137" s="196">
        <f>SUM(R138:R150)</f>
        <v>9.4677399999999761</v>
      </c>
      <c r="S137" s="195"/>
      <c r="T137" s="197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8" t="s">
        <v>85</v>
      </c>
      <c r="AT137" s="199" t="s">
        <v>74</v>
      </c>
      <c r="AU137" s="199" t="s">
        <v>83</v>
      </c>
      <c r="AY137" s="198" t="s">
        <v>138</v>
      </c>
      <c r="BK137" s="200">
        <f>SUM(BK138:BK150)</f>
        <v>0</v>
      </c>
    </row>
    <row r="138" s="2" customFormat="1" ht="16.5" customHeight="1">
      <c r="A138" s="37"/>
      <c r="B138" s="38"/>
      <c r="C138" s="203" t="s">
        <v>381</v>
      </c>
      <c r="D138" s="203" t="s">
        <v>142</v>
      </c>
      <c r="E138" s="204" t="s">
        <v>850</v>
      </c>
      <c r="F138" s="205" t="s">
        <v>851</v>
      </c>
      <c r="G138" s="206" t="s">
        <v>145</v>
      </c>
      <c r="H138" s="207">
        <v>27</v>
      </c>
      <c r="I138" s="208"/>
      <c r="J138" s="209">
        <f>ROUND(I138*H138,2)</f>
        <v>0</v>
      </c>
      <c r="K138" s="205" t="s">
        <v>19</v>
      </c>
      <c r="L138" s="43"/>
      <c r="M138" s="210" t="s">
        <v>19</v>
      </c>
      <c r="N138" s="211" t="s">
        <v>46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291</v>
      </c>
      <c r="AT138" s="214" t="s">
        <v>142</v>
      </c>
      <c r="AU138" s="214" t="s">
        <v>85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83</v>
      </c>
      <c r="BK138" s="215">
        <f>ROUND(I138*H138,2)</f>
        <v>0</v>
      </c>
      <c r="BL138" s="16" t="s">
        <v>291</v>
      </c>
      <c r="BM138" s="214" t="s">
        <v>184</v>
      </c>
    </row>
    <row r="139" s="2" customFormat="1" ht="16.5" customHeight="1">
      <c r="A139" s="37"/>
      <c r="B139" s="38"/>
      <c r="C139" s="233" t="s">
        <v>386</v>
      </c>
      <c r="D139" s="233" t="s">
        <v>199</v>
      </c>
      <c r="E139" s="234" t="s">
        <v>852</v>
      </c>
      <c r="F139" s="235" t="s">
        <v>853</v>
      </c>
      <c r="G139" s="236" t="s">
        <v>145</v>
      </c>
      <c r="H139" s="237">
        <v>28.350000000000001</v>
      </c>
      <c r="I139" s="238"/>
      <c r="J139" s="239">
        <f>ROUND(I139*H139,2)</f>
        <v>0</v>
      </c>
      <c r="K139" s="235" t="s">
        <v>19</v>
      </c>
      <c r="L139" s="240"/>
      <c r="M139" s="241" t="s">
        <v>19</v>
      </c>
      <c r="N139" s="242" t="s">
        <v>46</v>
      </c>
      <c r="O139" s="83"/>
      <c r="P139" s="212">
        <f>O139*H139</f>
        <v>0</v>
      </c>
      <c r="Q139" s="212">
        <v>5.9964726631393297E-05</v>
      </c>
      <c r="R139" s="212">
        <f>Q139*H139</f>
        <v>0.0017000000000000001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311</v>
      </c>
      <c r="AT139" s="214" t="s">
        <v>199</v>
      </c>
      <c r="AU139" s="214" t="s">
        <v>85</v>
      </c>
      <c r="AY139" s="16" t="s">
        <v>138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83</v>
      </c>
      <c r="BK139" s="215">
        <f>ROUND(I139*H139,2)</f>
        <v>0</v>
      </c>
      <c r="BL139" s="16" t="s">
        <v>291</v>
      </c>
      <c r="BM139" s="214" t="s">
        <v>168</v>
      </c>
    </row>
    <row r="140" s="2" customFormat="1" ht="16.5" customHeight="1">
      <c r="A140" s="37"/>
      <c r="B140" s="38"/>
      <c r="C140" s="203" t="s">
        <v>391</v>
      </c>
      <c r="D140" s="203" t="s">
        <v>142</v>
      </c>
      <c r="E140" s="204" t="s">
        <v>854</v>
      </c>
      <c r="F140" s="205" t="s">
        <v>855</v>
      </c>
      <c r="G140" s="206" t="s">
        <v>145</v>
      </c>
      <c r="H140" s="207">
        <v>450</v>
      </c>
      <c r="I140" s="208"/>
      <c r="J140" s="209">
        <f>ROUND(I140*H140,2)</f>
        <v>0</v>
      </c>
      <c r="K140" s="205" t="s">
        <v>19</v>
      </c>
      <c r="L140" s="43"/>
      <c r="M140" s="210" t="s">
        <v>19</v>
      </c>
      <c r="N140" s="211" t="s">
        <v>46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291</v>
      </c>
      <c r="AT140" s="214" t="s">
        <v>142</v>
      </c>
      <c r="AU140" s="214" t="s">
        <v>85</v>
      </c>
      <c r="AY140" s="16" t="s">
        <v>138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83</v>
      </c>
      <c r="BK140" s="215">
        <f>ROUND(I140*H140,2)</f>
        <v>0</v>
      </c>
      <c r="BL140" s="16" t="s">
        <v>291</v>
      </c>
      <c r="BM140" s="214" t="s">
        <v>179</v>
      </c>
    </row>
    <row r="141" s="2" customFormat="1" ht="16.5" customHeight="1">
      <c r="A141" s="37"/>
      <c r="B141" s="38"/>
      <c r="C141" s="233" t="s">
        <v>396</v>
      </c>
      <c r="D141" s="233" t="s">
        <v>199</v>
      </c>
      <c r="E141" s="234" t="s">
        <v>856</v>
      </c>
      <c r="F141" s="235" t="s">
        <v>857</v>
      </c>
      <c r="G141" s="236" t="s">
        <v>145</v>
      </c>
      <c r="H141" s="237">
        <v>1</v>
      </c>
      <c r="I141" s="238"/>
      <c r="J141" s="239">
        <f>ROUND(I141*H141,2)</f>
        <v>0</v>
      </c>
      <c r="K141" s="235" t="s">
        <v>19</v>
      </c>
      <c r="L141" s="240"/>
      <c r="M141" s="241" t="s">
        <v>19</v>
      </c>
      <c r="N141" s="242" t="s">
        <v>46</v>
      </c>
      <c r="O141" s="83"/>
      <c r="P141" s="212">
        <f>O141*H141</f>
        <v>0</v>
      </c>
      <c r="Q141" s="212">
        <v>6.0000000000000002E-05</v>
      </c>
      <c r="R141" s="212">
        <f>Q141*H141</f>
        <v>6.0000000000000002E-05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311</v>
      </c>
      <c r="AT141" s="214" t="s">
        <v>199</v>
      </c>
      <c r="AU141" s="214" t="s">
        <v>85</v>
      </c>
      <c r="AY141" s="16" t="s">
        <v>138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83</v>
      </c>
      <c r="BK141" s="215">
        <f>ROUND(I141*H141,2)</f>
        <v>0</v>
      </c>
      <c r="BL141" s="16" t="s">
        <v>291</v>
      </c>
      <c r="BM141" s="214" t="s">
        <v>287</v>
      </c>
    </row>
    <row r="142" s="2" customFormat="1" ht="24.15" customHeight="1">
      <c r="A142" s="37"/>
      <c r="B142" s="38"/>
      <c r="C142" s="233" t="s">
        <v>401</v>
      </c>
      <c r="D142" s="233" t="s">
        <v>199</v>
      </c>
      <c r="E142" s="234" t="s">
        <v>858</v>
      </c>
      <c r="F142" s="235" t="s">
        <v>859</v>
      </c>
      <c r="G142" s="236" t="s">
        <v>145</v>
      </c>
      <c r="H142" s="237">
        <v>517.5</v>
      </c>
      <c r="I142" s="238"/>
      <c r="J142" s="239">
        <f>ROUND(I142*H142,2)</f>
        <v>0</v>
      </c>
      <c r="K142" s="235" t="s">
        <v>19</v>
      </c>
      <c r="L142" s="240"/>
      <c r="M142" s="241" t="s">
        <v>19</v>
      </c>
      <c r="N142" s="242" t="s">
        <v>46</v>
      </c>
      <c r="O142" s="83"/>
      <c r="P142" s="212">
        <f>O142*H142</f>
        <v>0</v>
      </c>
      <c r="Q142" s="212">
        <v>0.0182900096618357</v>
      </c>
      <c r="R142" s="212">
        <f>Q142*H142</f>
        <v>9.4650799999999755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311</v>
      </c>
      <c r="AT142" s="214" t="s">
        <v>199</v>
      </c>
      <c r="AU142" s="214" t="s">
        <v>85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83</v>
      </c>
      <c r="BK142" s="215">
        <f>ROUND(I142*H142,2)</f>
        <v>0</v>
      </c>
      <c r="BL142" s="16" t="s">
        <v>291</v>
      </c>
      <c r="BM142" s="214" t="s">
        <v>160</v>
      </c>
    </row>
    <row r="143" s="2" customFormat="1" ht="16.5" customHeight="1">
      <c r="A143" s="37"/>
      <c r="B143" s="38"/>
      <c r="C143" s="203" t="s">
        <v>406</v>
      </c>
      <c r="D143" s="203" t="s">
        <v>142</v>
      </c>
      <c r="E143" s="204" t="s">
        <v>860</v>
      </c>
      <c r="F143" s="205" t="s">
        <v>861</v>
      </c>
      <c r="G143" s="206" t="s">
        <v>163</v>
      </c>
      <c r="H143" s="207">
        <v>6</v>
      </c>
      <c r="I143" s="208"/>
      <c r="J143" s="209">
        <f>ROUND(I143*H143,2)</f>
        <v>0</v>
      </c>
      <c r="K143" s="205" t="s">
        <v>19</v>
      </c>
      <c r="L143" s="43"/>
      <c r="M143" s="210" t="s">
        <v>19</v>
      </c>
      <c r="N143" s="211" t="s">
        <v>46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291</v>
      </c>
      <c r="AT143" s="214" t="s">
        <v>142</v>
      </c>
      <c r="AU143" s="214" t="s">
        <v>85</v>
      </c>
      <c r="AY143" s="16" t="s">
        <v>138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83</v>
      </c>
      <c r="BK143" s="215">
        <f>ROUND(I143*H143,2)</f>
        <v>0</v>
      </c>
      <c r="BL143" s="16" t="s">
        <v>291</v>
      </c>
      <c r="BM143" s="214" t="s">
        <v>346</v>
      </c>
    </row>
    <row r="144" s="2" customFormat="1" ht="16.5" customHeight="1">
      <c r="A144" s="37"/>
      <c r="B144" s="38"/>
      <c r="C144" s="233" t="s">
        <v>802</v>
      </c>
      <c r="D144" s="233" t="s">
        <v>199</v>
      </c>
      <c r="E144" s="234" t="s">
        <v>862</v>
      </c>
      <c r="F144" s="235" t="s">
        <v>863</v>
      </c>
      <c r="G144" s="236" t="s">
        <v>163</v>
      </c>
      <c r="H144" s="237">
        <v>6</v>
      </c>
      <c r="I144" s="238"/>
      <c r="J144" s="239">
        <f>ROUND(I144*H144,2)</f>
        <v>0</v>
      </c>
      <c r="K144" s="235" t="s">
        <v>19</v>
      </c>
      <c r="L144" s="240"/>
      <c r="M144" s="241" t="s">
        <v>19</v>
      </c>
      <c r="N144" s="242" t="s">
        <v>46</v>
      </c>
      <c r="O144" s="83"/>
      <c r="P144" s="212">
        <f>O144*H144</f>
        <v>0</v>
      </c>
      <c r="Q144" s="212">
        <v>5.0000000000000002E-05</v>
      </c>
      <c r="R144" s="212">
        <f>Q144*H144</f>
        <v>0.00030000000000000003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311</v>
      </c>
      <c r="AT144" s="214" t="s">
        <v>199</v>
      </c>
      <c r="AU144" s="214" t="s">
        <v>85</v>
      </c>
      <c r="AY144" s="16" t="s">
        <v>138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83</v>
      </c>
      <c r="BK144" s="215">
        <f>ROUND(I144*H144,2)</f>
        <v>0</v>
      </c>
      <c r="BL144" s="16" t="s">
        <v>291</v>
      </c>
      <c r="BM144" s="214" t="s">
        <v>425</v>
      </c>
    </row>
    <row r="145" s="2" customFormat="1" ht="16.5" customHeight="1">
      <c r="A145" s="37"/>
      <c r="B145" s="38"/>
      <c r="C145" s="203" t="s">
        <v>415</v>
      </c>
      <c r="D145" s="203" t="s">
        <v>142</v>
      </c>
      <c r="E145" s="204" t="s">
        <v>864</v>
      </c>
      <c r="F145" s="205" t="s">
        <v>865</v>
      </c>
      <c r="G145" s="206" t="s">
        <v>163</v>
      </c>
      <c r="H145" s="207">
        <v>8</v>
      </c>
      <c r="I145" s="208"/>
      <c r="J145" s="209">
        <f>ROUND(I145*H145,2)</f>
        <v>0</v>
      </c>
      <c r="K145" s="205" t="s">
        <v>19</v>
      </c>
      <c r="L145" s="43"/>
      <c r="M145" s="210" t="s">
        <v>19</v>
      </c>
      <c r="N145" s="211" t="s">
        <v>46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291</v>
      </c>
      <c r="AT145" s="214" t="s">
        <v>142</v>
      </c>
      <c r="AU145" s="214" t="s">
        <v>85</v>
      </c>
      <c r="AY145" s="16" t="s">
        <v>138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83</v>
      </c>
      <c r="BK145" s="215">
        <f>ROUND(I145*H145,2)</f>
        <v>0</v>
      </c>
      <c r="BL145" s="16" t="s">
        <v>291</v>
      </c>
      <c r="BM145" s="214" t="s">
        <v>278</v>
      </c>
    </row>
    <row r="146" s="2" customFormat="1" ht="16.5" customHeight="1">
      <c r="A146" s="37"/>
      <c r="B146" s="38"/>
      <c r="C146" s="203" t="s">
        <v>430</v>
      </c>
      <c r="D146" s="203" t="s">
        <v>142</v>
      </c>
      <c r="E146" s="204" t="s">
        <v>866</v>
      </c>
      <c r="F146" s="205" t="s">
        <v>867</v>
      </c>
      <c r="G146" s="206" t="s">
        <v>163</v>
      </c>
      <c r="H146" s="207">
        <v>6</v>
      </c>
      <c r="I146" s="208"/>
      <c r="J146" s="209">
        <f>ROUND(I146*H146,2)</f>
        <v>0</v>
      </c>
      <c r="K146" s="205" t="s">
        <v>19</v>
      </c>
      <c r="L146" s="43"/>
      <c r="M146" s="210" t="s">
        <v>19</v>
      </c>
      <c r="N146" s="211" t="s">
        <v>46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291</v>
      </c>
      <c r="AT146" s="214" t="s">
        <v>142</v>
      </c>
      <c r="AU146" s="214" t="s">
        <v>85</v>
      </c>
      <c r="AY146" s="16" t="s">
        <v>138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83</v>
      </c>
      <c r="BK146" s="215">
        <f>ROUND(I146*H146,2)</f>
        <v>0</v>
      </c>
      <c r="BL146" s="16" t="s">
        <v>291</v>
      </c>
      <c r="BM146" s="214" t="s">
        <v>364</v>
      </c>
    </row>
    <row r="147" s="2" customFormat="1" ht="16.5" customHeight="1">
      <c r="A147" s="37"/>
      <c r="B147" s="38"/>
      <c r="C147" s="233" t="s">
        <v>437</v>
      </c>
      <c r="D147" s="233" t="s">
        <v>199</v>
      </c>
      <c r="E147" s="234" t="s">
        <v>868</v>
      </c>
      <c r="F147" s="235" t="s">
        <v>869</v>
      </c>
      <c r="G147" s="236" t="s">
        <v>163</v>
      </c>
      <c r="H147" s="237">
        <v>6</v>
      </c>
      <c r="I147" s="238"/>
      <c r="J147" s="239">
        <f>ROUND(I147*H147,2)</f>
        <v>0</v>
      </c>
      <c r="K147" s="235" t="s">
        <v>19</v>
      </c>
      <c r="L147" s="240"/>
      <c r="M147" s="241" t="s">
        <v>19</v>
      </c>
      <c r="N147" s="242" t="s">
        <v>46</v>
      </c>
      <c r="O147" s="83"/>
      <c r="P147" s="212">
        <f>O147*H147</f>
        <v>0</v>
      </c>
      <c r="Q147" s="212">
        <v>0.00010000000000000001</v>
      </c>
      <c r="R147" s="212">
        <f>Q147*H147</f>
        <v>0.00060000000000000006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311</v>
      </c>
      <c r="AT147" s="214" t="s">
        <v>199</v>
      </c>
      <c r="AU147" s="214" t="s">
        <v>85</v>
      </c>
      <c r="AY147" s="16" t="s">
        <v>138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83</v>
      </c>
      <c r="BK147" s="215">
        <f>ROUND(I147*H147,2)</f>
        <v>0</v>
      </c>
      <c r="BL147" s="16" t="s">
        <v>291</v>
      </c>
      <c r="BM147" s="214" t="s">
        <v>356</v>
      </c>
    </row>
    <row r="148" s="2" customFormat="1" ht="16.5" customHeight="1">
      <c r="A148" s="37"/>
      <c r="B148" s="38"/>
      <c r="C148" s="203" t="s">
        <v>443</v>
      </c>
      <c r="D148" s="203" t="s">
        <v>142</v>
      </c>
      <c r="E148" s="204" t="s">
        <v>870</v>
      </c>
      <c r="F148" s="205" t="s">
        <v>871</v>
      </c>
      <c r="G148" s="206" t="s">
        <v>163</v>
      </c>
      <c r="H148" s="207">
        <v>6</v>
      </c>
      <c r="I148" s="208"/>
      <c r="J148" s="209">
        <f>ROUND(I148*H148,2)</f>
        <v>0</v>
      </c>
      <c r="K148" s="205" t="s">
        <v>19</v>
      </c>
      <c r="L148" s="43"/>
      <c r="M148" s="210" t="s">
        <v>19</v>
      </c>
      <c r="N148" s="211" t="s">
        <v>46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291</v>
      </c>
      <c r="AT148" s="214" t="s">
        <v>142</v>
      </c>
      <c r="AU148" s="214" t="s">
        <v>85</v>
      </c>
      <c r="AY148" s="16" t="s">
        <v>138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83</v>
      </c>
      <c r="BK148" s="215">
        <f>ROUND(I148*H148,2)</f>
        <v>0</v>
      </c>
      <c r="BL148" s="16" t="s">
        <v>291</v>
      </c>
      <c r="BM148" s="214" t="s">
        <v>141</v>
      </c>
    </row>
    <row r="149" s="2" customFormat="1" ht="16.5" customHeight="1">
      <c r="A149" s="37"/>
      <c r="B149" s="38"/>
      <c r="C149" s="203" t="s">
        <v>448</v>
      </c>
      <c r="D149" s="203" t="s">
        <v>142</v>
      </c>
      <c r="E149" s="204" t="s">
        <v>872</v>
      </c>
      <c r="F149" s="205" t="s">
        <v>873</v>
      </c>
      <c r="G149" s="206" t="s">
        <v>163</v>
      </c>
      <c r="H149" s="207">
        <v>6</v>
      </c>
      <c r="I149" s="208"/>
      <c r="J149" s="209">
        <f>ROUND(I149*H149,2)</f>
        <v>0</v>
      </c>
      <c r="K149" s="205" t="s">
        <v>19</v>
      </c>
      <c r="L149" s="43"/>
      <c r="M149" s="210" t="s">
        <v>19</v>
      </c>
      <c r="N149" s="211" t="s">
        <v>46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291</v>
      </c>
      <c r="AT149" s="214" t="s">
        <v>142</v>
      </c>
      <c r="AU149" s="214" t="s">
        <v>85</v>
      </c>
      <c r="AY149" s="16" t="s">
        <v>138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83</v>
      </c>
      <c r="BK149" s="215">
        <f>ROUND(I149*H149,2)</f>
        <v>0</v>
      </c>
      <c r="BL149" s="16" t="s">
        <v>291</v>
      </c>
      <c r="BM149" s="214" t="s">
        <v>306</v>
      </c>
    </row>
    <row r="150" s="2" customFormat="1" ht="16.5" customHeight="1">
      <c r="A150" s="37"/>
      <c r="B150" s="38"/>
      <c r="C150" s="203" t="s">
        <v>452</v>
      </c>
      <c r="D150" s="203" t="s">
        <v>142</v>
      </c>
      <c r="E150" s="204" t="s">
        <v>874</v>
      </c>
      <c r="F150" s="205" t="s">
        <v>875</v>
      </c>
      <c r="G150" s="206" t="s">
        <v>847</v>
      </c>
      <c r="H150" s="248"/>
      <c r="I150" s="208"/>
      <c r="J150" s="209">
        <f>ROUND(I150*H150,2)</f>
        <v>0</v>
      </c>
      <c r="K150" s="205" t="s">
        <v>19</v>
      </c>
      <c r="L150" s="43"/>
      <c r="M150" s="210" t="s">
        <v>19</v>
      </c>
      <c r="N150" s="211" t="s">
        <v>46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291</v>
      </c>
      <c r="AT150" s="214" t="s">
        <v>142</v>
      </c>
      <c r="AU150" s="214" t="s">
        <v>85</v>
      </c>
      <c r="AY150" s="16" t="s">
        <v>138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83</v>
      </c>
      <c r="BK150" s="215">
        <f>ROUND(I150*H150,2)</f>
        <v>0</v>
      </c>
      <c r="BL150" s="16" t="s">
        <v>291</v>
      </c>
      <c r="BM150" s="214" t="s">
        <v>876</v>
      </c>
    </row>
    <row r="151" s="12" customFormat="1" ht="25.92" customHeight="1">
      <c r="A151" s="12"/>
      <c r="B151" s="187"/>
      <c r="C151" s="188"/>
      <c r="D151" s="189" t="s">
        <v>74</v>
      </c>
      <c r="E151" s="190" t="s">
        <v>199</v>
      </c>
      <c r="F151" s="190" t="s">
        <v>877</v>
      </c>
      <c r="G151" s="188"/>
      <c r="H151" s="188"/>
      <c r="I151" s="191"/>
      <c r="J151" s="192">
        <f>BK151</f>
        <v>0</v>
      </c>
      <c r="K151" s="188"/>
      <c r="L151" s="193"/>
      <c r="M151" s="194"/>
      <c r="N151" s="195"/>
      <c r="O151" s="195"/>
      <c r="P151" s="196">
        <f>P152+P159</f>
        <v>0</v>
      </c>
      <c r="Q151" s="195"/>
      <c r="R151" s="196">
        <f>R152+R159</f>
        <v>0</v>
      </c>
      <c r="S151" s="195"/>
      <c r="T151" s="197">
        <f>T152+T159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8" t="s">
        <v>139</v>
      </c>
      <c r="AT151" s="199" t="s">
        <v>74</v>
      </c>
      <c r="AU151" s="199" t="s">
        <v>75</v>
      </c>
      <c r="AY151" s="198" t="s">
        <v>138</v>
      </c>
      <c r="BK151" s="200">
        <f>BK152+BK159</f>
        <v>0</v>
      </c>
    </row>
    <row r="152" s="12" customFormat="1" ht="22.8" customHeight="1">
      <c r="A152" s="12"/>
      <c r="B152" s="187"/>
      <c r="C152" s="188"/>
      <c r="D152" s="189" t="s">
        <v>74</v>
      </c>
      <c r="E152" s="201" t="s">
        <v>878</v>
      </c>
      <c r="F152" s="201" t="s">
        <v>879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SUM(P153:P158)</f>
        <v>0</v>
      </c>
      <c r="Q152" s="195"/>
      <c r="R152" s="196">
        <f>SUM(R153:R158)</f>
        <v>0</v>
      </c>
      <c r="S152" s="195"/>
      <c r="T152" s="197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139</v>
      </c>
      <c r="AT152" s="199" t="s">
        <v>74</v>
      </c>
      <c r="AU152" s="199" t="s">
        <v>83</v>
      </c>
      <c r="AY152" s="198" t="s">
        <v>138</v>
      </c>
      <c r="BK152" s="200">
        <f>SUM(BK153:BK158)</f>
        <v>0</v>
      </c>
    </row>
    <row r="153" s="2" customFormat="1" ht="16.5" customHeight="1">
      <c r="A153" s="37"/>
      <c r="B153" s="38"/>
      <c r="C153" s="203" t="s">
        <v>880</v>
      </c>
      <c r="D153" s="203" t="s">
        <v>142</v>
      </c>
      <c r="E153" s="204" t="s">
        <v>881</v>
      </c>
      <c r="F153" s="205" t="s">
        <v>882</v>
      </c>
      <c r="G153" s="206" t="s">
        <v>163</v>
      </c>
      <c r="H153" s="207">
        <v>43</v>
      </c>
      <c r="I153" s="208"/>
      <c r="J153" s="209">
        <f>ROUND(I153*H153,2)</f>
        <v>0</v>
      </c>
      <c r="K153" s="205" t="s">
        <v>19</v>
      </c>
      <c r="L153" s="43"/>
      <c r="M153" s="210" t="s">
        <v>19</v>
      </c>
      <c r="N153" s="211" t="s">
        <v>46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476</v>
      </c>
      <c r="AT153" s="214" t="s">
        <v>142</v>
      </c>
      <c r="AU153" s="214" t="s">
        <v>85</v>
      </c>
      <c r="AY153" s="16" t="s">
        <v>138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83</v>
      </c>
      <c r="BK153" s="215">
        <f>ROUND(I153*H153,2)</f>
        <v>0</v>
      </c>
      <c r="BL153" s="16" t="s">
        <v>476</v>
      </c>
      <c r="BM153" s="214" t="s">
        <v>883</v>
      </c>
    </row>
    <row r="154" s="2" customFormat="1" ht="16.5" customHeight="1">
      <c r="A154" s="37"/>
      <c r="B154" s="38"/>
      <c r="C154" s="203" t="s">
        <v>457</v>
      </c>
      <c r="D154" s="203" t="s">
        <v>142</v>
      </c>
      <c r="E154" s="204" t="s">
        <v>884</v>
      </c>
      <c r="F154" s="205" t="s">
        <v>885</v>
      </c>
      <c r="G154" s="206" t="s">
        <v>145</v>
      </c>
      <c r="H154" s="207">
        <v>38</v>
      </c>
      <c r="I154" s="208"/>
      <c r="J154" s="209">
        <f>ROUND(I154*H154,2)</f>
        <v>0</v>
      </c>
      <c r="K154" s="205" t="s">
        <v>19</v>
      </c>
      <c r="L154" s="43"/>
      <c r="M154" s="210" t="s">
        <v>19</v>
      </c>
      <c r="N154" s="211" t="s">
        <v>46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476</v>
      </c>
      <c r="AT154" s="214" t="s">
        <v>142</v>
      </c>
      <c r="AU154" s="214" t="s">
        <v>85</v>
      </c>
      <c r="AY154" s="16" t="s">
        <v>138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83</v>
      </c>
      <c r="BK154" s="215">
        <f>ROUND(I154*H154,2)</f>
        <v>0</v>
      </c>
      <c r="BL154" s="16" t="s">
        <v>476</v>
      </c>
      <c r="BM154" s="214" t="s">
        <v>886</v>
      </c>
    </row>
    <row r="155" s="2" customFormat="1" ht="16.5" customHeight="1">
      <c r="A155" s="37"/>
      <c r="B155" s="38"/>
      <c r="C155" s="203" t="s">
        <v>462</v>
      </c>
      <c r="D155" s="203" t="s">
        <v>142</v>
      </c>
      <c r="E155" s="204" t="s">
        <v>887</v>
      </c>
      <c r="F155" s="205" t="s">
        <v>888</v>
      </c>
      <c r="G155" s="206" t="s">
        <v>145</v>
      </c>
      <c r="H155" s="207">
        <v>85</v>
      </c>
      <c r="I155" s="208"/>
      <c r="J155" s="209">
        <f>ROUND(I155*H155,2)</f>
        <v>0</v>
      </c>
      <c r="K155" s="205" t="s">
        <v>19</v>
      </c>
      <c r="L155" s="43"/>
      <c r="M155" s="210" t="s">
        <v>19</v>
      </c>
      <c r="N155" s="211" t="s">
        <v>46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476</v>
      </c>
      <c r="AT155" s="214" t="s">
        <v>142</v>
      </c>
      <c r="AU155" s="214" t="s">
        <v>85</v>
      </c>
      <c r="AY155" s="16" t="s">
        <v>138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83</v>
      </c>
      <c r="BK155" s="215">
        <f>ROUND(I155*H155,2)</f>
        <v>0</v>
      </c>
      <c r="BL155" s="16" t="s">
        <v>476</v>
      </c>
      <c r="BM155" s="214" t="s">
        <v>889</v>
      </c>
    </row>
    <row r="156" s="2" customFormat="1" ht="16.5" customHeight="1">
      <c r="A156" s="37"/>
      <c r="B156" s="38"/>
      <c r="C156" s="203" t="s">
        <v>467</v>
      </c>
      <c r="D156" s="203" t="s">
        <v>142</v>
      </c>
      <c r="E156" s="204" t="s">
        <v>890</v>
      </c>
      <c r="F156" s="205" t="s">
        <v>891</v>
      </c>
      <c r="G156" s="206" t="s">
        <v>263</v>
      </c>
      <c r="H156" s="207">
        <v>0.36799999999999999</v>
      </c>
      <c r="I156" s="208"/>
      <c r="J156" s="209">
        <f>ROUND(I156*H156,2)</f>
        <v>0</v>
      </c>
      <c r="K156" s="205" t="s">
        <v>19</v>
      </c>
      <c r="L156" s="43"/>
      <c r="M156" s="210" t="s">
        <v>19</v>
      </c>
      <c r="N156" s="211" t="s">
        <v>46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476</v>
      </c>
      <c r="AT156" s="214" t="s">
        <v>142</v>
      </c>
      <c r="AU156" s="214" t="s">
        <v>85</v>
      </c>
      <c r="AY156" s="16" t="s">
        <v>138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83</v>
      </c>
      <c r="BK156" s="215">
        <f>ROUND(I156*H156,2)</f>
        <v>0</v>
      </c>
      <c r="BL156" s="16" t="s">
        <v>476</v>
      </c>
      <c r="BM156" s="214" t="s">
        <v>892</v>
      </c>
    </row>
    <row r="157" s="2" customFormat="1" ht="16.5" customHeight="1">
      <c r="A157" s="37"/>
      <c r="B157" s="38"/>
      <c r="C157" s="203" t="s">
        <v>471</v>
      </c>
      <c r="D157" s="203" t="s">
        <v>142</v>
      </c>
      <c r="E157" s="204" t="s">
        <v>893</v>
      </c>
      <c r="F157" s="205" t="s">
        <v>894</v>
      </c>
      <c r="G157" s="206" t="s">
        <v>263</v>
      </c>
      <c r="H157" s="207">
        <v>0.36799999999999999</v>
      </c>
      <c r="I157" s="208"/>
      <c r="J157" s="209">
        <f>ROUND(I157*H157,2)</f>
        <v>0</v>
      </c>
      <c r="K157" s="205" t="s">
        <v>19</v>
      </c>
      <c r="L157" s="43"/>
      <c r="M157" s="210" t="s">
        <v>19</v>
      </c>
      <c r="N157" s="211" t="s">
        <v>46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476</v>
      </c>
      <c r="AT157" s="214" t="s">
        <v>142</v>
      </c>
      <c r="AU157" s="214" t="s">
        <v>85</v>
      </c>
      <c r="AY157" s="16" t="s">
        <v>138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83</v>
      </c>
      <c r="BK157" s="215">
        <f>ROUND(I157*H157,2)</f>
        <v>0</v>
      </c>
      <c r="BL157" s="16" t="s">
        <v>476</v>
      </c>
      <c r="BM157" s="214" t="s">
        <v>895</v>
      </c>
    </row>
    <row r="158" s="2" customFormat="1" ht="16.5" customHeight="1">
      <c r="A158" s="37"/>
      <c r="B158" s="38"/>
      <c r="C158" s="203" t="s">
        <v>476</v>
      </c>
      <c r="D158" s="203" t="s">
        <v>142</v>
      </c>
      <c r="E158" s="204" t="s">
        <v>896</v>
      </c>
      <c r="F158" s="205" t="s">
        <v>897</v>
      </c>
      <c r="G158" s="206" t="s">
        <v>263</v>
      </c>
      <c r="H158" s="207">
        <v>0.36799999999999999</v>
      </c>
      <c r="I158" s="208"/>
      <c r="J158" s="209">
        <f>ROUND(I158*H158,2)</f>
        <v>0</v>
      </c>
      <c r="K158" s="205" t="s">
        <v>19</v>
      </c>
      <c r="L158" s="43"/>
      <c r="M158" s="210" t="s">
        <v>19</v>
      </c>
      <c r="N158" s="211" t="s">
        <v>46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476</v>
      </c>
      <c r="AT158" s="214" t="s">
        <v>142</v>
      </c>
      <c r="AU158" s="214" t="s">
        <v>85</v>
      </c>
      <c r="AY158" s="16" t="s">
        <v>138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83</v>
      </c>
      <c r="BK158" s="215">
        <f>ROUND(I158*H158,2)</f>
        <v>0</v>
      </c>
      <c r="BL158" s="16" t="s">
        <v>476</v>
      </c>
      <c r="BM158" s="214" t="s">
        <v>898</v>
      </c>
    </row>
    <row r="159" s="12" customFormat="1" ht="22.8" customHeight="1">
      <c r="A159" s="12"/>
      <c r="B159" s="187"/>
      <c r="C159" s="188"/>
      <c r="D159" s="189" t="s">
        <v>74</v>
      </c>
      <c r="E159" s="201" t="s">
        <v>899</v>
      </c>
      <c r="F159" s="201" t="s">
        <v>900</v>
      </c>
      <c r="G159" s="188"/>
      <c r="H159" s="188"/>
      <c r="I159" s="191"/>
      <c r="J159" s="202">
        <f>BK159</f>
        <v>0</v>
      </c>
      <c r="K159" s="188"/>
      <c r="L159" s="193"/>
      <c r="M159" s="194"/>
      <c r="N159" s="195"/>
      <c r="O159" s="195"/>
      <c r="P159" s="196">
        <f>SUM(P160:P165)</f>
        <v>0</v>
      </c>
      <c r="Q159" s="195"/>
      <c r="R159" s="196">
        <f>SUM(R160:R165)</f>
        <v>0</v>
      </c>
      <c r="S159" s="195"/>
      <c r="T159" s="197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8" t="s">
        <v>139</v>
      </c>
      <c r="AT159" s="199" t="s">
        <v>74</v>
      </c>
      <c r="AU159" s="199" t="s">
        <v>83</v>
      </c>
      <c r="AY159" s="198" t="s">
        <v>138</v>
      </c>
      <c r="BK159" s="200">
        <f>SUM(BK160:BK165)</f>
        <v>0</v>
      </c>
    </row>
    <row r="160" s="2" customFormat="1" ht="16.5" customHeight="1">
      <c r="A160" s="37"/>
      <c r="B160" s="38"/>
      <c r="C160" s="203" t="s">
        <v>481</v>
      </c>
      <c r="D160" s="203" t="s">
        <v>142</v>
      </c>
      <c r="E160" s="204" t="s">
        <v>901</v>
      </c>
      <c r="F160" s="205" t="s">
        <v>902</v>
      </c>
      <c r="G160" s="206" t="s">
        <v>903</v>
      </c>
      <c r="H160" s="207">
        <v>9</v>
      </c>
      <c r="I160" s="208"/>
      <c r="J160" s="209">
        <f>ROUND(I160*H160,2)</f>
        <v>0</v>
      </c>
      <c r="K160" s="205" t="s">
        <v>19</v>
      </c>
      <c r="L160" s="43"/>
      <c r="M160" s="210" t="s">
        <v>19</v>
      </c>
      <c r="N160" s="211" t="s">
        <v>46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476</v>
      </c>
      <c r="AT160" s="214" t="s">
        <v>142</v>
      </c>
      <c r="AU160" s="214" t="s">
        <v>85</v>
      </c>
      <c r="AY160" s="16" t="s">
        <v>138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83</v>
      </c>
      <c r="BK160" s="215">
        <f>ROUND(I160*H160,2)</f>
        <v>0</v>
      </c>
      <c r="BL160" s="16" t="s">
        <v>476</v>
      </c>
      <c r="BM160" s="214" t="s">
        <v>904</v>
      </c>
    </row>
    <row r="161" s="2" customFormat="1" ht="24.15" customHeight="1">
      <c r="A161" s="37"/>
      <c r="B161" s="38"/>
      <c r="C161" s="203" t="s">
        <v>488</v>
      </c>
      <c r="D161" s="203" t="s">
        <v>142</v>
      </c>
      <c r="E161" s="204" t="s">
        <v>905</v>
      </c>
      <c r="F161" s="205" t="s">
        <v>906</v>
      </c>
      <c r="G161" s="206" t="s">
        <v>907</v>
      </c>
      <c r="H161" s="207">
        <v>9</v>
      </c>
      <c r="I161" s="208"/>
      <c r="J161" s="209">
        <f>ROUND(I161*H161,2)</f>
        <v>0</v>
      </c>
      <c r="K161" s="205" t="s">
        <v>19</v>
      </c>
      <c r="L161" s="43"/>
      <c r="M161" s="210" t="s">
        <v>19</v>
      </c>
      <c r="N161" s="211" t="s">
        <v>46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476</v>
      </c>
      <c r="AT161" s="214" t="s">
        <v>142</v>
      </c>
      <c r="AU161" s="214" t="s">
        <v>85</v>
      </c>
      <c r="AY161" s="16" t="s">
        <v>138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83</v>
      </c>
      <c r="BK161" s="215">
        <f>ROUND(I161*H161,2)</f>
        <v>0</v>
      </c>
      <c r="BL161" s="16" t="s">
        <v>476</v>
      </c>
      <c r="BM161" s="214" t="s">
        <v>908</v>
      </c>
    </row>
    <row r="162" s="2" customFormat="1" ht="24.15" customHeight="1">
      <c r="A162" s="37"/>
      <c r="B162" s="38"/>
      <c r="C162" s="203" t="s">
        <v>493</v>
      </c>
      <c r="D162" s="203" t="s">
        <v>142</v>
      </c>
      <c r="E162" s="204" t="s">
        <v>909</v>
      </c>
      <c r="F162" s="205" t="s">
        <v>910</v>
      </c>
      <c r="G162" s="206" t="s">
        <v>907</v>
      </c>
      <c r="H162" s="207">
        <v>9</v>
      </c>
      <c r="I162" s="208"/>
      <c r="J162" s="209">
        <f>ROUND(I162*H162,2)</f>
        <v>0</v>
      </c>
      <c r="K162" s="205" t="s">
        <v>19</v>
      </c>
      <c r="L162" s="43"/>
      <c r="M162" s="210" t="s">
        <v>19</v>
      </c>
      <c r="N162" s="211" t="s">
        <v>46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476</v>
      </c>
      <c r="AT162" s="214" t="s">
        <v>142</v>
      </c>
      <c r="AU162" s="214" t="s">
        <v>85</v>
      </c>
      <c r="AY162" s="16" t="s">
        <v>138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83</v>
      </c>
      <c r="BK162" s="215">
        <f>ROUND(I162*H162,2)</f>
        <v>0</v>
      </c>
      <c r="BL162" s="16" t="s">
        <v>476</v>
      </c>
      <c r="BM162" s="214" t="s">
        <v>911</v>
      </c>
    </row>
    <row r="163" s="2" customFormat="1" ht="24.15" customHeight="1">
      <c r="A163" s="37"/>
      <c r="B163" s="38"/>
      <c r="C163" s="203" t="s">
        <v>498</v>
      </c>
      <c r="D163" s="203" t="s">
        <v>142</v>
      </c>
      <c r="E163" s="204" t="s">
        <v>912</v>
      </c>
      <c r="F163" s="205" t="s">
        <v>913</v>
      </c>
      <c r="G163" s="206" t="s">
        <v>907</v>
      </c>
      <c r="H163" s="207">
        <v>7</v>
      </c>
      <c r="I163" s="208"/>
      <c r="J163" s="209">
        <f>ROUND(I163*H163,2)</f>
        <v>0</v>
      </c>
      <c r="K163" s="205" t="s">
        <v>19</v>
      </c>
      <c r="L163" s="43"/>
      <c r="M163" s="210" t="s">
        <v>19</v>
      </c>
      <c r="N163" s="211" t="s">
        <v>46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476</v>
      </c>
      <c r="AT163" s="214" t="s">
        <v>142</v>
      </c>
      <c r="AU163" s="214" t="s">
        <v>85</v>
      </c>
      <c r="AY163" s="16" t="s">
        <v>138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83</v>
      </c>
      <c r="BK163" s="215">
        <f>ROUND(I163*H163,2)</f>
        <v>0</v>
      </c>
      <c r="BL163" s="16" t="s">
        <v>476</v>
      </c>
      <c r="BM163" s="214" t="s">
        <v>914</v>
      </c>
    </row>
    <row r="164" s="2" customFormat="1" ht="24.15" customHeight="1">
      <c r="A164" s="37"/>
      <c r="B164" s="38"/>
      <c r="C164" s="203" t="s">
        <v>503</v>
      </c>
      <c r="D164" s="203" t="s">
        <v>142</v>
      </c>
      <c r="E164" s="204" t="s">
        <v>915</v>
      </c>
      <c r="F164" s="205" t="s">
        <v>916</v>
      </c>
      <c r="G164" s="206" t="s">
        <v>907</v>
      </c>
      <c r="H164" s="207">
        <v>1</v>
      </c>
      <c r="I164" s="208"/>
      <c r="J164" s="209">
        <f>ROUND(I164*H164,2)</f>
        <v>0</v>
      </c>
      <c r="K164" s="205" t="s">
        <v>19</v>
      </c>
      <c r="L164" s="43"/>
      <c r="M164" s="210" t="s">
        <v>19</v>
      </c>
      <c r="N164" s="211" t="s">
        <v>46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476</v>
      </c>
      <c r="AT164" s="214" t="s">
        <v>142</v>
      </c>
      <c r="AU164" s="214" t="s">
        <v>85</v>
      </c>
      <c r="AY164" s="16" t="s">
        <v>138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83</v>
      </c>
      <c r="BK164" s="215">
        <f>ROUND(I164*H164,2)</f>
        <v>0</v>
      </c>
      <c r="BL164" s="16" t="s">
        <v>476</v>
      </c>
      <c r="BM164" s="214" t="s">
        <v>917</v>
      </c>
    </row>
    <row r="165" s="2" customFormat="1" ht="16.5" customHeight="1">
      <c r="A165" s="37"/>
      <c r="B165" s="38"/>
      <c r="C165" s="203" t="s">
        <v>508</v>
      </c>
      <c r="D165" s="203" t="s">
        <v>142</v>
      </c>
      <c r="E165" s="204" t="s">
        <v>918</v>
      </c>
      <c r="F165" s="205" t="s">
        <v>919</v>
      </c>
      <c r="G165" s="206" t="s">
        <v>163</v>
      </c>
      <c r="H165" s="207">
        <v>1</v>
      </c>
      <c r="I165" s="208"/>
      <c r="J165" s="209">
        <f>ROUND(I165*H165,2)</f>
        <v>0</v>
      </c>
      <c r="K165" s="205" t="s">
        <v>19</v>
      </c>
      <c r="L165" s="43"/>
      <c r="M165" s="210" t="s">
        <v>19</v>
      </c>
      <c r="N165" s="211" t="s">
        <v>46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476</v>
      </c>
      <c r="AT165" s="214" t="s">
        <v>142</v>
      </c>
      <c r="AU165" s="214" t="s">
        <v>85</v>
      </c>
      <c r="AY165" s="16" t="s">
        <v>138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83</v>
      </c>
      <c r="BK165" s="215">
        <f>ROUND(I165*H165,2)</f>
        <v>0</v>
      </c>
      <c r="BL165" s="16" t="s">
        <v>476</v>
      </c>
      <c r="BM165" s="214" t="s">
        <v>920</v>
      </c>
    </row>
    <row r="166" s="12" customFormat="1" ht="25.92" customHeight="1">
      <c r="A166" s="12"/>
      <c r="B166" s="187"/>
      <c r="C166" s="188"/>
      <c r="D166" s="189" t="s">
        <v>74</v>
      </c>
      <c r="E166" s="190" t="s">
        <v>565</v>
      </c>
      <c r="F166" s="190" t="s">
        <v>921</v>
      </c>
      <c r="G166" s="188"/>
      <c r="H166" s="188"/>
      <c r="I166" s="191"/>
      <c r="J166" s="192">
        <f>BK166</f>
        <v>0</v>
      </c>
      <c r="K166" s="188"/>
      <c r="L166" s="193"/>
      <c r="M166" s="194"/>
      <c r="N166" s="195"/>
      <c r="O166" s="195"/>
      <c r="P166" s="196">
        <f>SUM(P167:P168)</f>
        <v>0</v>
      </c>
      <c r="Q166" s="195"/>
      <c r="R166" s="196">
        <f>SUM(R167:R168)</f>
        <v>0</v>
      </c>
      <c r="S166" s="195"/>
      <c r="T166" s="197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8" t="s">
        <v>147</v>
      </c>
      <c r="AT166" s="199" t="s">
        <v>74</v>
      </c>
      <c r="AU166" s="199" t="s">
        <v>75</v>
      </c>
      <c r="AY166" s="198" t="s">
        <v>138</v>
      </c>
      <c r="BK166" s="200">
        <f>SUM(BK167:BK168)</f>
        <v>0</v>
      </c>
    </row>
    <row r="167" s="2" customFormat="1" ht="16.5" customHeight="1">
      <c r="A167" s="37"/>
      <c r="B167" s="38"/>
      <c r="C167" s="203" t="s">
        <v>513</v>
      </c>
      <c r="D167" s="203" t="s">
        <v>142</v>
      </c>
      <c r="E167" s="204" t="s">
        <v>922</v>
      </c>
      <c r="F167" s="205" t="s">
        <v>923</v>
      </c>
      <c r="G167" s="206" t="s">
        <v>570</v>
      </c>
      <c r="H167" s="207">
        <v>40</v>
      </c>
      <c r="I167" s="208"/>
      <c r="J167" s="209">
        <f>ROUND(I167*H167,2)</f>
        <v>0</v>
      </c>
      <c r="K167" s="205" t="s">
        <v>19</v>
      </c>
      <c r="L167" s="43"/>
      <c r="M167" s="210" t="s">
        <v>19</v>
      </c>
      <c r="N167" s="211" t="s">
        <v>46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924</v>
      </c>
      <c r="AT167" s="214" t="s">
        <v>142</v>
      </c>
      <c r="AU167" s="214" t="s">
        <v>83</v>
      </c>
      <c r="AY167" s="16" t="s">
        <v>138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83</v>
      </c>
      <c r="BK167" s="215">
        <f>ROUND(I167*H167,2)</f>
        <v>0</v>
      </c>
      <c r="BL167" s="16" t="s">
        <v>924</v>
      </c>
      <c r="BM167" s="214" t="s">
        <v>925</v>
      </c>
    </row>
    <row r="168" s="2" customFormat="1">
      <c r="A168" s="37"/>
      <c r="B168" s="38"/>
      <c r="C168" s="39"/>
      <c r="D168" s="223" t="s">
        <v>208</v>
      </c>
      <c r="E168" s="39"/>
      <c r="F168" s="243" t="s">
        <v>926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208</v>
      </c>
      <c r="AU168" s="16" t="s">
        <v>83</v>
      </c>
    </row>
    <row r="169" s="12" customFormat="1" ht="25.92" customHeight="1">
      <c r="A169" s="12"/>
      <c r="B169" s="187"/>
      <c r="C169" s="188"/>
      <c r="D169" s="189" t="s">
        <v>74</v>
      </c>
      <c r="E169" s="190" t="s">
        <v>577</v>
      </c>
      <c r="F169" s="190" t="s">
        <v>927</v>
      </c>
      <c r="G169" s="188"/>
      <c r="H169" s="188"/>
      <c r="I169" s="191"/>
      <c r="J169" s="192">
        <f>BK169</f>
        <v>0</v>
      </c>
      <c r="K169" s="188"/>
      <c r="L169" s="193"/>
      <c r="M169" s="194"/>
      <c r="N169" s="195"/>
      <c r="O169" s="195"/>
      <c r="P169" s="196">
        <f>P170</f>
        <v>0</v>
      </c>
      <c r="Q169" s="195"/>
      <c r="R169" s="196">
        <f>R170</f>
        <v>0</v>
      </c>
      <c r="S169" s="195"/>
      <c r="T169" s="197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8" t="s">
        <v>221</v>
      </c>
      <c r="AT169" s="199" t="s">
        <v>74</v>
      </c>
      <c r="AU169" s="199" t="s">
        <v>75</v>
      </c>
      <c r="AY169" s="198" t="s">
        <v>138</v>
      </c>
      <c r="BK169" s="200">
        <f>BK170</f>
        <v>0</v>
      </c>
    </row>
    <row r="170" s="12" customFormat="1" ht="22.8" customHeight="1">
      <c r="A170" s="12"/>
      <c r="B170" s="187"/>
      <c r="C170" s="188"/>
      <c r="D170" s="189" t="s">
        <v>74</v>
      </c>
      <c r="E170" s="201" t="s">
        <v>928</v>
      </c>
      <c r="F170" s="201" t="s">
        <v>929</v>
      </c>
      <c r="G170" s="188"/>
      <c r="H170" s="188"/>
      <c r="I170" s="191"/>
      <c r="J170" s="202">
        <f>BK170</f>
        <v>0</v>
      </c>
      <c r="K170" s="188"/>
      <c r="L170" s="193"/>
      <c r="M170" s="194"/>
      <c r="N170" s="195"/>
      <c r="O170" s="195"/>
      <c r="P170" s="196">
        <f>P171</f>
        <v>0</v>
      </c>
      <c r="Q170" s="195"/>
      <c r="R170" s="196">
        <f>R171</f>
        <v>0</v>
      </c>
      <c r="S170" s="195"/>
      <c r="T170" s="197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8" t="s">
        <v>221</v>
      </c>
      <c r="AT170" s="199" t="s">
        <v>74</v>
      </c>
      <c r="AU170" s="199" t="s">
        <v>83</v>
      </c>
      <c r="AY170" s="198" t="s">
        <v>138</v>
      </c>
      <c r="BK170" s="200">
        <f>BK171</f>
        <v>0</v>
      </c>
    </row>
    <row r="171" s="2" customFormat="1" ht="16.5" customHeight="1">
      <c r="A171" s="37"/>
      <c r="B171" s="38"/>
      <c r="C171" s="203" t="s">
        <v>520</v>
      </c>
      <c r="D171" s="203" t="s">
        <v>142</v>
      </c>
      <c r="E171" s="204" t="s">
        <v>930</v>
      </c>
      <c r="F171" s="205" t="s">
        <v>931</v>
      </c>
      <c r="G171" s="206" t="s">
        <v>932</v>
      </c>
      <c r="H171" s="207">
        <v>1</v>
      </c>
      <c r="I171" s="208"/>
      <c r="J171" s="209">
        <f>ROUND(I171*H171,2)</f>
        <v>0</v>
      </c>
      <c r="K171" s="205" t="s">
        <v>19</v>
      </c>
      <c r="L171" s="43"/>
      <c r="M171" s="249" t="s">
        <v>19</v>
      </c>
      <c r="N171" s="250" t="s">
        <v>46</v>
      </c>
      <c r="O171" s="246"/>
      <c r="P171" s="251">
        <f>O171*H171</f>
        <v>0</v>
      </c>
      <c r="Q171" s="251">
        <v>0</v>
      </c>
      <c r="R171" s="251">
        <f>Q171*H171</f>
        <v>0</v>
      </c>
      <c r="S171" s="251">
        <v>0</v>
      </c>
      <c r="T171" s="25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147</v>
      </c>
      <c r="AT171" s="214" t="s">
        <v>142</v>
      </c>
      <c r="AU171" s="214" t="s">
        <v>85</v>
      </c>
      <c r="AY171" s="16" t="s">
        <v>138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83</v>
      </c>
      <c r="BK171" s="215">
        <f>ROUND(I171*H171,2)</f>
        <v>0</v>
      </c>
      <c r="BL171" s="16" t="s">
        <v>147</v>
      </c>
      <c r="BM171" s="214" t="s">
        <v>933</v>
      </c>
    </row>
    <row r="172" s="2" customFormat="1" ht="6.96" customHeight="1">
      <c r="A172" s="37"/>
      <c r="B172" s="58"/>
      <c r="C172" s="59"/>
      <c r="D172" s="59"/>
      <c r="E172" s="59"/>
      <c r="F172" s="59"/>
      <c r="G172" s="59"/>
      <c r="H172" s="59"/>
      <c r="I172" s="59"/>
      <c r="J172" s="59"/>
      <c r="K172" s="59"/>
      <c r="L172" s="43"/>
      <c r="M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</row>
  </sheetData>
  <sheetProtection sheet="1" autoFilter="0" formatColumns="0" formatRows="0" objects="1" scenarios="1" spinCount="100000" saltValue="PbfZUV0s0ttq39qirLZ8A/DLQ9K0ftZP1Ce5N8QVJOA5JJWcFQzYQFppvF4x+SEX6GkdjJZBaWJDPOyJaZnaJw==" hashValue="uhFmUhckeGWuUp+gXTG2h5s32mkY/qTQfabX+dCRXzUWkBa32Dc1eRpZACZCuFY0HsTGNTiNxlIhSBLTghsgxQ==" algorithmName="SHA-512" password="CC35"/>
  <autoFilter ref="C87:K17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Stavební úpravy - Zubní oddělení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934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24. 9. 2023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36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38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40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ROUND((SUM(BE83:BE143)),  2)</f>
        <v>0</v>
      </c>
      <c r="G33" s="37"/>
      <c r="H33" s="37"/>
      <c r="I33" s="147">
        <v>0.20999999999999999</v>
      </c>
      <c r="J33" s="146">
        <f>ROUND(((SUM(BE83:BE143))*I33),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ROUND((SUM(BF83:BF143)),  2)</f>
        <v>0</v>
      </c>
      <c r="G34" s="37"/>
      <c r="H34" s="37"/>
      <c r="I34" s="147">
        <v>0.14999999999999999</v>
      </c>
      <c r="J34" s="146">
        <f>ROUND(((SUM(BF83:BF143))*I34),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ROUND((SUM(BG83:BG143)),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ROUND((SUM(BH83:BH143)),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ROUND((SUM(BI83:BI143)),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Stavební úpravy - Zubní oddělení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04 - VZT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 650/11, k.ú. Frýdek</v>
      </c>
      <c r="G52" s="39"/>
      <c r="H52" s="39"/>
      <c r="I52" s="31" t="s">
        <v>23</v>
      </c>
      <c r="J52" s="71" t="str">
        <f>IF(J12="","",J12)</f>
        <v>24. 9. 2023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ve Frýdku - Místku, p.o.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102</v>
      </c>
      <c r="D57" s="161"/>
      <c r="E57" s="161"/>
      <c r="F57" s="161"/>
      <c r="G57" s="161"/>
      <c r="H57" s="161"/>
      <c r="I57" s="161"/>
      <c r="J57" s="162" t="s">
        <v>103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104</v>
      </c>
    </row>
    <row r="60" s="9" customFormat="1" ht="24.96" customHeight="1">
      <c r="A60" s="9"/>
      <c r="B60" s="164"/>
      <c r="C60" s="165"/>
      <c r="D60" s="166" t="s">
        <v>935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936</v>
      </c>
      <c r="E61" s="167"/>
      <c r="F61" s="167"/>
      <c r="G61" s="167"/>
      <c r="H61" s="167"/>
      <c r="I61" s="167"/>
      <c r="J61" s="168">
        <f>J106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4"/>
      <c r="C62" s="165"/>
      <c r="D62" s="166" t="s">
        <v>937</v>
      </c>
      <c r="E62" s="167"/>
      <c r="F62" s="167"/>
      <c r="G62" s="167"/>
      <c r="H62" s="167"/>
      <c r="I62" s="167"/>
      <c r="J62" s="168">
        <f>J115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4"/>
      <c r="C63" s="165"/>
      <c r="D63" s="166" t="s">
        <v>938</v>
      </c>
      <c r="E63" s="167"/>
      <c r="F63" s="167"/>
      <c r="G63" s="167"/>
      <c r="H63" s="167"/>
      <c r="I63" s="167"/>
      <c r="J63" s="168">
        <f>J128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123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Stavební úpravy - Zubní oddělení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99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04 - VZT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parc.č. 650/11, k.ú. Frýdek</v>
      </c>
      <c r="G77" s="39"/>
      <c r="H77" s="39"/>
      <c r="I77" s="31" t="s">
        <v>23</v>
      </c>
      <c r="J77" s="71" t="str">
        <f>IF(J12="","",J12)</f>
        <v>24. 9. 2023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Nemocnice ve Frýdku - Místku, p.o.</v>
      </c>
      <c r="G79" s="39"/>
      <c r="H79" s="39"/>
      <c r="I79" s="31" t="s">
        <v>32</v>
      </c>
      <c r="J79" s="35" t="str">
        <f>E21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30</v>
      </c>
      <c r="D80" s="39"/>
      <c r="E80" s="39"/>
      <c r="F80" s="26" t="str">
        <f>IF(E18="","",E18)</f>
        <v>Vyplň údaj</v>
      </c>
      <c r="G80" s="39"/>
      <c r="H80" s="39"/>
      <c r="I80" s="31" t="s">
        <v>35</v>
      </c>
      <c r="J80" s="35" t="str">
        <f>E24</f>
        <v>Amun Pro s.r.o.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6"/>
      <c r="B82" s="177"/>
      <c r="C82" s="178" t="s">
        <v>124</v>
      </c>
      <c r="D82" s="179" t="s">
        <v>60</v>
      </c>
      <c r="E82" s="179" t="s">
        <v>56</v>
      </c>
      <c r="F82" s="179" t="s">
        <v>57</v>
      </c>
      <c r="G82" s="179" t="s">
        <v>125</v>
      </c>
      <c r="H82" s="179" t="s">
        <v>126</v>
      </c>
      <c r="I82" s="179" t="s">
        <v>127</v>
      </c>
      <c r="J82" s="179" t="s">
        <v>103</v>
      </c>
      <c r="K82" s="180" t="s">
        <v>128</v>
      </c>
      <c r="L82" s="181"/>
      <c r="M82" s="91" t="s">
        <v>19</v>
      </c>
      <c r="N82" s="92" t="s">
        <v>45</v>
      </c>
      <c r="O82" s="92" t="s">
        <v>129</v>
      </c>
      <c r="P82" s="92" t="s">
        <v>130</v>
      </c>
      <c r="Q82" s="92" t="s">
        <v>131</v>
      </c>
      <c r="R82" s="92" t="s">
        <v>132</v>
      </c>
      <c r="S82" s="92" t="s">
        <v>133</v>
      </c>
      <c r="T82" s="93" t="s">
        <v>134</v>
      </c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37"/>
      <c r="B83" s="38"/>
      <c r="C83" s="98" t="s">
        <v>135</v>
      </c>
      <c r="D83" s="39"/>
      <c r="E83" s="39"/>
      <c r="F83" s="39"/>
      <c r="G83" s="39"/>
      <c r="H83" s="39"/>
      <c r="I83" s="39"/>
      <c r="J83" s="182">
        <f>BK83</f>
        <v>0</v>
      </c>
      <c r="K83" s="39"/>
      <c r="L83" s="43"/>
      <c r="M83" s="94"/>
      <c r="N83" s="183"/>
      <c r="O83" s="95"/>
      <c r="P83" s="184">
        <f>P84+P106+P115+P128</f>
        <v>0</v>
      </c>
      <c r="Q83" s="95"/>
      <c r="R83" s="184">
        <f>R84+R106+R115+R128</f>
        <v>0</v>
      </c>
      <c r="S83" s="95"/>
      <c r="T83" s="185">
        <f>T84+T106+T115+T128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74</v>
      </c>
      <c r="AU83" s="16" t="s">
        <v>104</v>
      </c>
      <c r="BK83" s="186">
        <f>BK84+BK106+BK115+BK128</f>
        <v>0</v>
      </c>
    </row>
    <row r="84" s="12" customFormat="1" ht="25.92" customHeight="1">
      <c r="A84" s="12"/>
      <c r="B84" s="187"/>
      <c r="C84" s="188"/>
      <c r="D84" s="189" t="s">
        <v>74</v>
      </c>
      <c r="E84" s="190" t="s">
        <v>939</v>
      </c>
      <c r="F84" s="190" t="s">
        <v>940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SUM(P85:P105)</f>
        <v>0</v>
      </c>
      <c r="Q84" s="195"/>
      <c r="R84" s="196">
        <f>SUM(R85:R105)</f>
        <v>0</v>
      </c>
      <c r="S84" s="195"/>
      <c r="T84" s="197">
        <f>SUM(T85:T105)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83</v>
      </c>
      <c r="AT84" s="199" t="s">
        <v>74</v>
      </c>
      <c r="AU84" s="199" t="s">
        <v>75</v>
      </c>
      <c r="AY84" s="198" t="s">
        <v>138</v>
      </c>
      <c r="BK84" s="200">
        <f>SUM(BK85:BK105)</f>
        <v>0</v>
      </c>
    </row>
    <row r="85" s="2" customFormat="1" ht="101.25" customHeight="1">
      <c r="A85" s="37"/>
      <c r="B85" s="38"/>
      <c r="C85" s="203" t="s">
        <v>83</v>
      </c>
      <c r="D85" s="203" t="s">
        <v>142</v>
      </c>
      <c r="E85" s="204" t="s">
        <v>941</v>
      </c>
      <c r="F85" s="205" t="s">
        <v>942</v>
      </c>
      <c r="G85" s="206" t="s">
        <v>943</v>
      </c>
      <c r="H85" s="207">
        <v>1</v>
      </c>
      <c r="I85" s="208"/>
      <c r="J85" s="209">
        <f>ROUND(I85*H85,2)</f>
        <v>0</v>
      </c>
      <c r="K85" s="205" t="s">
        <v>19</v>
      </c>
      <c r="L85" s="43"/>
      <c r="M85" s="210" t="s">
        <v>19</v>
      </c>
      <c r="N85" s="211" t="s">
        <v>46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147</v>
      </c>
      <c r="AT85" s="214" t="s">
        <v>142</v>
      </c>
      <c r="AU85" s="214" t="s">
        <v>83</v>
      </c>
      <c r="AY85" s="16" t="s">
        <v>138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83</v>
      </c>
      <c r="BK85" s="215">
        <f>ROUND(I85*H85,2)</f>
        <v>0</v>
      </c>
      <c r="BL85" s="16" t="s">
        <v>147</v>
      </c>
      <c r="BM85" s="214" t="s">
        <v>944</v>
      </c>
    </row>
    <row r="86" s="2" customFormat="1" ht="16.5" customHeight="1">
      <c r="A86" s="37"/>
      <c r="B86" s="38"/>
      <c r="C86" s="233" t="s">
        <v>85</v>
      </c>
      <c r="D86" s="233" t="s">
        <v>199</v>
      </c>
      <c r="E86" s="234" t="s">
        <v>945</v>
      </c>
      <c r="F86" s="235" t="s">
        <v>946</v>
      </c>
      <c r="G86" s="236" t="s">
        <v>943</v>
      </c>
      <c r="H86" s="237">
        <v>2</v>
      </c>
      <c r="I86" s="238"/>
      <c r="J86" s="239">
        <f>ROUND(I86*H86,2)</f>
        <v>0</v>
      </c>
      <c r="K86" s="235" t="s">
        <v>19</v>
      </c>
      <c r="L86" s="240"/>
      <c r="M86" s="241" t="s">
        <v>19</v>
      </c>
      <c r="N86" s="242" t="s">
        <v>46</v>
      </c>
      <c r="O86" s="83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202</v>
      </c>
      <c r="AT86" s="214" t="s">
        <v>199</v>
      </c>
      <c r="AU86" s="214" t="s">
        <v>83</v>
      </c>
      <c r="AY86" s="16" t="s">
        <v>138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83</v>
      </c>
      <c r="BK86" s="215">
        <f>ROUND(I86*H86,2)</f>
        <v>0</v>
      </c>
      <c r="BL86" s="16" t="s">
        <v>147</v>
      </c>
      <c r="BM86" s="214" t="s">
        <v>947</v>
      </c>
    </row>
    <row r="87" s="2" customFormat="1" ht="16.5" customHeight="1">
      <c r="A87" s="37"/>
      <c r="B87" s="38"/>
      <c r="C87" s="233" t="s">
        <v>139</v>
      </c>
      <c r="D87" s="233" t="s">
        <v>199</v>
      </c>
      <c r="E87" s="234" t="s">
        <v>948</v>
      </c>
      <c r="F87" s="235" t="s">
        <v>949</v>
      </c>
      <c r="G87" s="236" t="s">
        <v>943</v>
      </c>
      <c r="H87" s="237">
        <v>1</v>
      </c>
      <c r="I87" s="238"/>
      <c r="J87" s="239">
        <f>ROUND(I87*H87,2)</f>
        <v>0</v>
      </c>
      <c r="K87" s="235" t="s">
        <v>19</v>
      </c>
      <c r="L87" s="240"/>
      <c r="M87" s="241" t="s">
        <v>19</v>
      </c>
      <c r="N87" s="242" t="s">
        <v>46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202</v>
      </c>
      <c r="AT87" s="214" t="s">
        <v>199</v>
      </c>
      <c r="AU87" s="214" t="s">
        <v>83</v>
      </c>
      <c r="AY87" s="16" t="s">
        <v>138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83</v>
      </c>
      <c r="BK87" s="215">
        <f>ROUND(I87*H87,2)</f>
        <v>0</v>
      </c>
      <c r="BL87" s="16" t="s">
        <v>147</v>
      </c>
      <c r="BM87" s="214" t="s">
        <v>950</v>
      </c>
    </row>
    <row r="88" s="2" customFormat="1" ht="16.5" customHeight="1">
      <c r="A88" s="37"/>
      <c r="B88" s="38"/>
      <c r="C88" s="233" t="s">
        <v>147</v>
      </c>
      <c r="D88" s="233" t="s">
        <v>199</v>
      </c>
      <c r="E88" s="234" t="s">
        <v>951</v>
      </c>
      <c r="F88" s="235" t="s">
        <v>952</v>
      </c>
      <c r="G88" s="236" t="s">
        <v>943</v>
      </c>
      <c r="H88" s="237">
        <v>1</v>
      </c>
      <c r="I88" s="238"/>
      <c r="J88" s="239">
        <f>ROUND(I88*H88,2)</f>
        <v>0</v>
      </c>
      <c r="K88" s="235" t="s">
        <v>19</v>
      </c>
      <c r="L88" s="240"/>
      <c r="M88" s="241" t="s">
        <v>19</v>
      </c>
      <c r="N88" s="242" t="s">
        <v>46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202</v>
      </c>
      <c r="AT88" s="214" t="s">
        <v>199</v>
      </c>
      <c r="AU88" s="214" t="s">
        <v>83</v>
      </c>
      <c r="AY88" s="16" t="s">
        <v>138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83</v>
      </c>
      <c r="BK88" s="215">
        <f>ROUND(I88*H88,2)</f>
        <v>0</v>
      </c>
      <c r="BL88" s="16" t="s">
        <v>147</v>
      </c>
      <c r="BM88" s="214" t="s">
        <v>953</v>
      </c>
    </row>
    <row r="89" s="2" customFormat="1" ht="16.5" customHeight="1">
      <c r="A89" s="37"/>
      <c r="B89" s="38"/>
      <c r="C89" s="233" t="s">
        <v>221</v>
      </c>
      <c r="D89" s="233" t="s">
        <v>199</v>
      </c>
      <c r="E89" s="234" t="s">
        <v>954</v>
      </c>
      <c r="F89" s="235" t="s">
        <v>955</v>
      </c>
      <c r="G89" s="236" t="s">
        <v>943</v>
      </c>
      <c r="H89" s="237">
        <v>1</v>
      </c>
      <c r="I89" s="238"/>
      <c r="J89" s="239">
        <f>ROUND(I89*H89,2)</f>
        <v>0</v>
      </c>
      <c r="K89" s="235" t="s">
        <v>19</v>
      </c>
      <c r="L89" s="240"/>
      <c r="M89" s="241" t="s">
        <v>19</v>
      </c>
      <c r="N89" s="242" t="s">
        <v>46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202</v>
      </c>
      <c r="AT89" s="214" t="s">
        <v>199</v>
      </c>
      <c r="AU89" s="214" t="s">
        <v>83</v>
      </c>
      <c r="AY89" s="16" t="s">
        <v>138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83</v>
      </c>
      <c r="BK89" s="215">
        <f>ROUND(I89*H89,2)</f>
        <v>0</v>
      </c>
      <c r="BL89" s="16" t="s">
        <v>147</v>
      </c>
      <c r="BM89" s="214" t="s">
        <v>956</v>
      </c>
    </row>
    <row r="90" s="2" customFormat="1" ht="16.5" customHeight="1">
      <c r="A90" s="37"/>
      <c r="B90" s="38"/>
      <c r="C90" s="233" t="s">
        <v>166</v>
      </c>
      <c r="D90" s="233" t="s">
        <v>199</v>
      </c>
      <c r="E90" s="234" t="s">
        <v>957</v>
      </c>
      <c r="F90" s="235" t="s">
        <v>958</v>
      </c>
      <c r="G90" s="236" t="s">
        <v>943</v>
      </c>
      <c r="H90" s="237">
        <v>1</v>
      </c>
      <c r="I90" s="238"/>
      <c r="J90" s="239">
        <f>ROUND(I90*H90,2)</f>
        <v>0</v>
      </c>
      <c r="K90" s="235" t="s">
        <v>19</v>
      </c>
      <c r="L90" s="240"/>
      <c r="M90" s="241" t="s">
        <v>19</v>
      </c>
      <c r="N90" s="242" t="s">
        <v>46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202</v>
      </c>
      <c r="AT90" s="214" t="s">
        <v>199</v>
      </c>
      <c r="AU90" s="214" t="s">
        <v>83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83</v>
      </c>
      <c r="BK90" s="215">
        <f>ROUND(I90*H90,2)</f>
        <v>0</v>
      </c>
      <c r="BL90" s="16" t="s">
        <v>147</v>
      </c>
      <c r="BM90" s="214" t="s">
        <v>959</v>
      </c>
    </row>
    <row r="91" s="2" customFormat="1" ht="16.5" customHeight="1">
      <c r="A91" s="37"/>
      <c r="B91" s="38"/>
      <c r="C91" s="233" t="s">
        <v>243</v>
      </c>
      <c r="D91" s="233" t="s">
        <v>199</v>
      </c>
      <c r="E91" s="234" t="s">
        <v>960</v>
      </c>
      <c r="F91" s="235" t="s">
        <v>961</v>
      </c>
      <c r="G91" s="236" t="s">
        <v>943</v>
      </c>
      <c r="H91" s="237">
        <v>1</v>
      </c>
      <c r="I91" s="238"/>
      <c r="J91" s="239">
        <f>ROUND(I91*H91,2)</f>
        <v>0</v>
      </c>
      <c r="K91" s="235" t="s">
        <v>19</v>
      </c>
      <c r="L91" s="240"/>
      <c r="M91" s="241" t="s">
        <v>19</v>
      </c>
      <c r="N91" s="242" t="s">
        <v>46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202</v>
      </c>
      <c r="AT91" s="214" t="s">
        <v>199</v>
      </c>
      <c r="AU91" s="214" t="s">
        <v>83</v>
      </c>
      <c r="AY91" s="16" t="s">
        <v>138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83</v>
      </c>
      <c r="BK91" s="215">
        <f>ROUND(I91*H91,2)</f>
        <v>0</v>
      </c>
      <c r="BL91" s="16" t="s">
        <v>147</v>
      </c>
      <c r="BM91" s="214" t="s">
        <v>962</v>
      </c>
    </row>
    <row r="92" s="2" customFormat="1" ht="24.15" customHeight="1">
      <c r="A92" s="37"/>
      <c r="B92" s="38"/>
      <c r="C92" s="203" t="s">
        <v>152</v>
      </c>
      <c r="D92" s="203" t="s">
        <v>142</v>
      </c>
      <c r="E92" s="204" t="s">
        <v>963</v>
      </c>
      <c r="F92" s="205" t="s">
        <v>964</v>
      </c>
      <c r="G92" s="206" t="s">
        <v>943</v>
      </c>
      <c r="H92" s="207">
        <v>2</v>
      </c>
      <c r="I92" s="208"/>
      <c r="J92" s="209">
        <f>ROUND(I92*H92,2)</f>
        <v>0</v>
      </c>
      <c r="K92" s="205" t="s">
        <v>19</v>
      </c>
      <c r="L92" s="43"/>
      <c r="M92" s="210" t="s">
        <v>19</v>
      </c>
      <c r="N92" s="211" t="s">
        <v>46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147</v>
      </c>
      <c r="AT92" s="214" t="s">
        <v>142</v>
      </c>
      <c r="AU92" s="214" t="s">
        <v>83</v>
      </c>
      <c r="AY92" s="16" t="s">
        <v>138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83</v>
      </c>
      <c r="BK92" s="215">
        <f>ROUND(I92*H92,2)</f>
        <v>0</v>
      </c>
      <c r="BL92" s="16" t="s">
        <v>147</v>
      </c>
      <c r="BM92" s="214" t="s">
        <v>965</v>
      </c>
    </row>
    <row r="93" s="2" customFormat="1" ht="24.15" customHeight="1">
      <c r="A93" s="37"/>
      <c r="B93" s="38"/>
      <c r="C93" s="203" t="s">
        <v>273</v>
      </c>
      <c r="D93" s="203" t="s">
        <v>142</v>
      </c>
      <c r="E93" s="204" t="s">
        <v>966</v>
      </c>
      <c r="F93" s="205" t="s">
        <v>967</v>
      </c>
      <c r="G93" s="206" t="s">
        <v>943</v>
      </c>
      <c r="H93" s="207">
        <v>3</v>
      </c>
      <c r="I93" s="208"/>
      <c r="J93" s="209">
        <f>ROUND(I93*H93,2)</f>
        <v>0</v>
      </c>
      <c r="K93" s="205" t="s">
        <v>19</v>
      </c>
      <c r="L93" s="43"/>
      <c r="M93" s="210" t="s">
        <v>19</v>
      </c>
      <c r="N93" s="211" t="s">
        <v>46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147</v>
      </c>
      <c r="AT93" s="214" t="s">
        <v>142</v>
      </c>
      <c r="AU93" s="214" t="s">
        <v>83</v>
      </c>
      <c r="AY93" s="16" t="s">
        <v>138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83</v>
      </c>
      <c r="BK93" s="215">
        <f>ROUND(I93*H93,2)</f>
        <v>0</v>
      </c>
      <c r="BL93" s="16" t="s">
        <v>147</v>
      </c>
      <c r="BM93" s="214" t="s">
        <v>968</v>
      </c>
    </row>
    <row r="94" s="2" customFormat="1" ht="24.15" customHeight="1">
      <c r="A94" s="37"/>
      <c r="B94" s="38"/>
      <c r="C94" s="203" t="s">
        <v>613</v>
      </c>
      <c r="D94" s="203" t="s">
        <v>142</v>
      </c>
      <c r="E94" s="204" t="s">
        <v>969</v>
      </c>
      <c r="F94" s="205" t="s">
        <v>970</v>
      </c>
      <c r="G94" s="206" t="s">
        <v>943</v>
      </c>
      <c r="H94" s="207">
        <v>3</v>
      </c>
      <c r="I94" s="208"/>
      <c r="J94" s="209">
        <f>ROUND(I94*H94,2)</f>
        <v>0</v>
      </c>
      <c r="K94" s="205" t="s">
        <v>19</v>
      </c>
      <c r="L94" s="43"/>
      <c r="M94" s="210" t="s">
        <v>19</v>
      </c>
      <c r="N94" s="211" t="s">
        <v>46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147</v>
      </c>
      <c r="AT94" s="214" t="s">
        <v>142</v>
      </c>
      <c r="AU94" s="214" t="s">
        <v>83</v>
      </c>
      <c r="AY94" s="16" t="s">
        <v>138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83</v>
      </c>
      <c r="BK94" s="215">
        <f>ROUND(I94*H94,2)</f>
        <v>0</v>
      </c>
      <c r="BL94" s="16" t="s">
        <v>147</v>
      </c>
      <c r="BM94" s="214" t="s">
        <v>971</v>
      </c>
    </row>
    <row r="95" s="2" customFormat="1">
      <c r="A95" s="37"/>
      <c r="B95" s="38"/>
      <c r="C95" s="39"/>
      <c r="D95" s="223" t="s">
        <v>208</v>
      </c>
      <c r="E95" s="39"/>
      <c r="F95" s="243" t="s">
        <v>972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208</v>
      </c>
      <c r="AU95" s="16" t="s">
        <v>83</v>
      </c>
    </row>
    <row r="96" s="2" customFormat="1" ht="16.5" customHeight="1">
      <c r="A96" s="37"/>
      <c r="B96" s="38"/>
      <c r="C96" s="233" t="s">
        <v>693</v>
      </c>
      <c r="D96" s="233" t="s">
        <v>199</v>
      </c>
      <c r="E96" s="234" t="s">
        <v>973</v>
      </c>
      <c r="F96" s="235" t="s">
        <v>974</v>
      </c>
      <c r="G96" s="236" t="s">
        <v>975</v>
      </c>
      <c r="H96" s="237">
        <v>1</v>
      </c>
      <c r="I96" s="238"/>
      <c r="J96" s="239">
        <f>ROUND(I96*H96,2)</f>
        <v>0</v>
      </c>
      <c r="K96" s="235" t="s">
        <v>19</v>
      </c>
      <c r="L96" s="240"/>
      <c r="M96" s="241" t="s">
        <v>19</v>
      </c>
      <c r="N96" s="242" t="s">
        <v>46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202</v>
      </c>
      <c r="AT96" s="214" t="s">
        <v>199</v>
      </c>
      <c r="AU96" s="214" t="s">
        <v>83</v>
      </c>
      <c r="AY96" s="16" t="s">
        <v>138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83</v>
      </c>
      <c r="BK96" s="215">
        <f>ROUND(I96*H96,2)</f>
        <v>0</v>
      </c>
      <c r="BL96" s="16" t="s">
        <v>147</v>
      </c>
      <c r="BM96" s="214" t="s">
        <v>976</v>
      </c>
    </row>
    <row r="97" s="2" customFormat="1" ht="16.5" customHeight="1">
      <c r="A97" s="37"/>
      <c r="B97" s="38"/>
      <c r="C97" s="233" t="s">
        <v>696</v>
      </c>
      <c r="D97" s="233" t="s">
        <v>199</v>
      </c>
      <c r="E97" s="234" t="s">
        <v>977</v>
      </c>
      <c r="F97" s="235" t="s">
        <v>978</v>
      </c>
      <c r="G97" s="236" t="s">
        <v>975</v>
      </c>
      <c r="H97" s="237">
        <v>16.800000000000001</v>
      </c>
      <c r="I97" s="238"/>
      <c r="J97" s="239">
        <f>ROUND(I97*H97,2)</f>
        <v>0</v>
      </c>
      <c r="K97" s="235" t="s">
        <v>19</v>
      </c>
      <c r="L97" s="240"/>
      <c r="M97" s="241" t="s">
        <v>19</v>
      </c>
      <c r="N97" s="242" t="s">
        <v>46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202</v>
      </c>
      <c r="AT97" s="214" t="s">
        <v>199</v>
      </c>
      <c r="AU97" s="214" t="s">
        <v>83</v>
      </c>
      <c r="AY97" s="16" t="s">
        <v>138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83</v>
      </c>
      <c r="BK97" s="215">
        <f>ROUND(I97*H97,2)</f>
        <v>0</v>
      </c>
      <c r="BL97" s="16" t="s">
        <v>147</v>
      </c>
      <c r="BM97" s="214" t="s">
        <v>979</v>
      </c>
    </row>
    <row r="98" s="2" customFormat="1" ht="16.5" customHeight="1">
      <c r="A98" s="37"/>
      <c r="B98" s="38"/>
      <c r="C98" s="233" t="s">
        <v>8</v>
      </c>
      <c r="D98" s="233" t="s">
        <v>199</v>
      </c>
      <c r="E98" s="234" t="s">
        <v>980</v>
      </c>
      <c r="F98" s="235" t="s">
        <v>981</v>
      </c>
      <c r="G98" s="236" t="s">
        <v>975</v>
      </c>
      <c r="H98" s="237">
        <v>7.5</v>
      </c>
      <c r="I98" s="238"/>
      <c r="J98" s="239">
        <f>ROUND(I98*H98,2)</f>
        <v>0</v>
      </c>
      <c r="K98" s="235" t="s">
        <v>19</v>
      </c>
      <c r="L98" s="240"/>
      <c r="M98" s="241" t="s">
        <v>19</v>
      </c>
      <c r="N98" s="242" t="s">
        <v>46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202</v>
      </c>
      <c r="AT98" s="214" t="s">
        <v>199</v>
      </c>
      <c r="AU98" s="214" t="s">
        <v>83</v>
      </c>
      <c r="AY98" s="16" t="s">
        <v>138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83</v>
      </c>
      <c r="BK98" s="215">
        <f>ROUND(I98*H98,2)</f>
        <v>0</v>
      </c>
      <c r="BL98" s="16" t="s">
        <v>147</v>
      </c>
      <c r="BM98" s="214" t="s">
        <v>982</v>
      </c>
    </row>
    <row r="99" s="2" customFormat="1" ht="16.5" customHeight="1">
      <c r="A99" s="37"/>
      <c r="B99" s="38"/>
      <c r="C99" s="233" t="s">
        <v>291</v>
      </c>
      <c r="D99" s="233" t="s">
        <v>199</v>
      </c>
      <c r="E99" s="234" t="s">
        <v>983</v>
      </c>
      <c r="F99" s="235" t="s">
        <v>984</v>
      </c>
      <c r="G99" s="236" t="s">
        <v>975</v>
      </c>
      <c r="H99" s="237">
        <v>7.5</v>
      </c>
      <c r="I99" s="238"/>
      <c r="J99" s="239">
        <f>ROUND(I99*H99,2)</f>
        <v>0</v>
      </c>
      <c r="K99" s="235" t="s">
        <v>19</v>
      </c>
      <c r="L99" s="240"/>
      <c r="M99" s="241" t="s">
        <v>19</v>
      </c>
      <c r="N99" s="242" t="s">
        <v>46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202</v>
      </c>
      <c r="AT99" s="214" t="s">
        <v>199</v>
      </c>
      <c r="AU99" s="214" t="s">
        <v>83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83</v>
      </c>
      <c r="BK99" s="215">
        <f>ROUND(I99*H99,2)</f>
        <v>0</v>
      </c>
      <c r="BL99" s="16" t="s">
        <v>147</v>
      </c>
      <c r="BM99" s="214" t="s">
        <v>985</v>
      </c>
    </row>
    <row r="100" s="2" customFormat="1" ht="16.5" customHeight="1">
      <c r="A100" s="37"/>
      <c r="B100" s="38"/>
      <c r="C100" s="233" t="s">
        <v>700</v>
      </c>
      <c r="D100" s="233" t="s">
        <v>199</v>
      </c>
      <c r="E100" s="234" t="s">
        <v>986</v>
      </c>
      <c r="F100" s="235" t="s">
        <v>987</v>
      </c>
      <c r="G100" s="236" t="s">
        <v>975</v>
      </c>
      <c r="H100" s="237">
        <v>15.6</v>
      </c>
      <c r="I100" s="238"/>
      <c r="J100" s="239">
        <f>ROUND(I100*H100,2)</f>
        <v>0</v>
      </c>
      <c r="K100" s="235" t="s">
        <v>19</v>
      </c>
      <c r="L100" s="240"/>
      <c r="M100" s="241" t="s">
        <v>19</v>
      </c>
      <c r="N100" s="242" t="s">
        <v>46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202</v>
      </c>
      <c r="AT100" s="214" t="s">
        <v>199</v>
      </c>
      <c r="AU100" s="214" t="s">
        <v>83</v>
      </c>
      <c r="AY100" s="16" t="s">
        <v>138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83</v>
      </c>
      <c r="BK100" s="215">
        <f>ROUND(I100*H100,2)</f>
        <v>0</v>
      </c>
      <c r="BL100" s="16" t="s">
        <v>147</v>
      </c>
      <c r="BM100" s="214" t="s">
        <v>988</v>
      </c>
    </row>
    <row r="101" s="2" customFormat="1" ht="33" customHeight="1">
      <c r="A101" s="37"/>
      <c r="B101" s="38"/>
      <c r="C101" s="233" t="s">
        <v>591</v>
      </c>
      <c r="D101" s="233" t="s">
        <v>199</v>
      </c>
      <c r="E101" s="234" t="s">
        <v>989</v>
      </c>
      <c r="F101" s="235" t="s">
        <v>990</v>
      </c>
      <c r="G101" s="236" t="s">
        <v>156</v>
      </c>
      <c r="H101" s="237">
        <v>7.5</v>
      </c>
      <c r="I101" s="238"/>
      <c r="J101" s="239">
        <f>ROUND(I101*H101,2)</f>
        <v>0</v>
      </c>
      <c r="K101" s="235" t="s">
        <v>19</v>
      </c>
      <c r="L101" s="240"/>
      <c r="M101" s="241" t="s">
        <v>19</v>
      </c>
      <c r="N101" s="242" t="s">
        <v>46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202</v>
      </c>
      <c r="AT101" s="214" t="s">
        <v>199</v>
      </c>
      <c r="AU101" s="214" t="s">
        <v>83</v>
      </c>
      <c r="AY101" s="16" t="s">
        <v>138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83</v>
      </c>
      <c r="BK101" s="215">
        <f>ROUND(I101*H101,2)</f>
        <v>0</v>
      </c>
      <c r="BL101" s="16" t="s">
        <v>147</v>
      </c>
      <c r="BM101" s="214" t="s">
        <v>991</v>
      </c>
    </row>
    <row r="102" s="2" customFormat="1" ht="16.5" customHeight="1">
      <c r="A102" s="37"/>
      <c r="B102" s="38"/>
      <c r="C102" s="233" t="s">
        <v>596</v>
      </c>
      <c r="D102" s="233" t="s">
        <v>199</v>
      </c>
      <c r="E102" s="234" t="s">
        <v>992</v>
      </c>
      <c r="F102" s="235" t="s">
        <v>993</v>
      </c>
      <c r="G102" s="236" t="s">
        <v>446</v>
      </c>
      <c r="H102" s="237">
        <v>35</v>
      </c>
      <c r="I102" s="238"/>
      <c r="J102" s="239">
        <f>ROUND(I102*H102,2)</f>
        <v>0</v>
      </c>
      <c r="K102" s="235" t="s">
        <v>19</v>
      </c>
      <c r="L102" s="240"/>
      <c r="M102" s="241" t="s">
        <v>19</v>
      </c>
      <c r="N102" s="242" t="s">
        <v>46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202</v>
      </c>
      <c r="AT102" s="214" t="s">
        <v>199</v>
      </c>
      <c r="AU102" s="214" t="s">
        <v>83</v>
      </c>
      <c r="AY102" s="16" t="s">
        <v>138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83</v>
      </c>
      <c r="BK102" s="215">
        <f>ROUND(I102*H102,2)</f>
        <v>0</v>
      </c>
      <c r="BL102" s="16" t="s">
        <v>147</v>
      </c>
      <c r="BM102" s="214" t="s">
        <v>994</v>
      </c>
    </row>
    <row r="103" s="2" customFormat="1" ht="16.5" customHeight="1">
      <c r="A103" s="37"/>
      <c r="B103" s="38"/>
      <c r="C103" s="233" t="s">
        <v>618</v>
      </c>
      <c r="D103" s="233" t="s">
        <v>199</v>
      </c>
      <c r="E103" s="234" t="s">
        <v>995</v>
      </c>
      <c r="F103" s="235" t="s">
        <v>996</v>
      </c>
      <c r="G103" s="236" t="s">
        <v>943</v>
      </c>
      <c r="H103" s="237">
        <v>4</v>
      </c>
      <c r="I103" s="238"/>
      <c r="J103" s="239">
        <f>ROUND(I103*H103,2)</f>
        <v>0</v>
      </c>
      <c r="K103" s="235" t="s">
        <v>19</v>
      </c>
      <c r="L103" s="240"/>
      <c r="M103" s="241" t="s">
        <v>19</v>
      </c>
      <c r="N103" s="242" t="s">
        <v>46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202</v>
      </c>
      <c r="AT103" s="214" t="s">
        <v>199</v>
      </c>
      <c r="AU103" s="214" t="s">
        <v>83</v>
      </c>
      <c r="AY103" s="16" t="s">
        <v>138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83</v>
      </c>
      <c r="BK103" s="215">
        <f>ROUND(I103*H103,2)</f>
        <v>0</v>
      </c>
      <c r="BL103" s="16" t="s">
        <v>147</v>
      </c>
      <c r="BM103" s="214" t="s">
        <v>997</v>
      </c>
    </row>
    <row r="104" s="2" customFormat="1" ht="16.5" customHeight="1">
      <c r="A104" s="37"/>
      <c r="B104" s="38"/>
      <c r="C104" s="203" t="s">
        <v>202</v>
      </c>
      <c r="D104" s="203" t="s">
        <v>142</v>
      </c>
      <c r="E104" s="204" t="s">
        <v>998</v>
      </c>
      <c r="F104" s="205" t="s">
        <v>999</v>
      </c>
      <c r="G104" s="206" t="s">
        <v>1000</v>
      </c>
      <c r="H104" s="207">
        <v>1</v>
      </c>
      <c r="I104" s="208"/>
      <c r="J104" s="209">
        <f>ROUND(I104*H104,2)</f>
        <v>0</v>
      </c>
      <c r="K104" s="205" t="s">
        <v>19</v>
      </c>
      <c r="L104" s="43"/>
      <c r="M104" s="210" t="s">
        <v>19</v>
      </c>
      <c r="N104" s="211" t="s">
        <v>46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147</v>
      </c>
      <c r="AT104" s="214" t="s">
        <v>142</v>
      </c>
      <c r="AU104" s="214" t="s">
        <v>83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83</v>
      </c>
      <c r="BK104" s="215">
        <f>ROUND(I104*H104,2)</f>
        <v>0</v>
      </c>
      <c r="BL104" s="16" t="s">
        <v>147</v>
      </c>
      <c r="BM104" s="214" t="s">
        <v>1001</v>
      </c>
    </row>
    <row r="105" s="2" customFormat="1" ht="24.15" customHeight="1">
      <c r="A105" s="37"/>
      <c r="B105" s="38"/>
      <c r="C105" s="203" t="s">
        <v>219</v>
      </c>
      <c r="D105" s="203" t="s">
        <v>142</v>
      </c>
      <c r="E105" s="204" t="s">
        <v>1002</v>
      </c>
      <c r="F105" s="205" t="s">
        <v>1003</v>
      </c>
      <c r="G105" s="206" t="s">
        <v>943</v>
      </c>
      <c r="H105" s="207">
        <v>4</v>
      </c>
      <c r="I105" s="208"/>
      <c r="J105" s="209">
        <f>ROUND(I105*H105,2)</f>
        <v>0</v>
      </c>
      <c r="K105" s="205" t="s">
        <v>19</v>
      </c>
      <c r="L105" s="43"/>
      <c r="M105" s="210" t="s">
        <v>19</v>
      </c>
      <c r="N105" s="211" t="s">
        <v>46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147</v>
      </c>
      <c r="AT105" s="214" t="s">
        <v>142</v>
      </c>
      <c r="AU105" s="214" t="s">
        <v>83</v>
      </c>
      <c r="AY105" s="16" t="s">
        <v>138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83</v>
      </c>
      <c r="BK105" s="215">
        <f>ROUND(I105*H105,2)</f>
        <v>0</v>
      </c>
      <c r="BL105" s="16" t="s">
        <v>147</v>
      </c>
      <c r="BM105" s="214" t="s">
        <v>1004</v>
      </c>
    </row>
    <row r="106" s="12" customFormat="1" ht="25.92" customHeight="1">
      <c r="A106" s="12"/>
      <c r="B106" s="187"/>
      <c r="C106" s="188"/>
      <c r="D106" s="189" t="s">
        <v>74</v>
      </c>
      <c r="E106" s="190" t="s">
        <v>1005</v>
      </c>
      <c r="F106" s="190" t="s">
        <v>1006</v>
      </c>
      <c r="G106" s="188"/>
      <c r="H106" s="188"/>
      <c r="I106" s="191"/>
      <c r="J106" s="192">
        <f>BK106</f>
        <v>0</v>
      </c>
      <c r="K106" s="188"/>
      <c r="L106" s="193"/>
      <c r="M106" s="194"/>
      <c r="N106" s="195"/>
      <c r="O106" s="195"/>
      <c r="P106" s="196">
        <f>SUM(P107:P114)</f>
        <v>0</v>
      </c>
      <c r="Q106" s="195"/>
      <c r="R106" s="196">
        <f>SUM(R107:R114)</f>
        <v>0</v>
      </c>
      <c r="S106" s="195"/>
      <c r="T106" s="197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8" t="s">
        <v>83</v>
      </c>
      <c r="AT106" s="199" t="s">
        <v>74</v>
      </c>
      <c r="AU106" s="199" t="s">
        <v>75</v>
      </c>
      <c r="AY106" s="198" t="s">
        <v>138</v>
      </c>
      <c r="BK106" s="200">
        <f>SUM(BK107:BK114)</f>
        <v>0</v>
      </c>
    </row>
    <row r="107" s="2" customFormat="1" ht="33" customHeight="1">
      <c r="A107" s="37"/>
      <c r="B107" s="38"/>
      <c r="C107" s="203" t="s">
        <v>7</v>
      </c>
      <c r="D107" s="203" t="s">
        <v>142</v>
      </c>
      <c r="E107" s="204" t="s">
        <v>1007</v>
      </c>
      <c r="F107" s="205" t="s">
        <v>1008</v>
      </c>
      <c r="G107" s="206" t="s">
        <v>943</v>
      </c>
      <c r="H107" s="207">
        <v>1</v>
      </c>
      <c r="I107" s="208"/>
      <c r="J107" s="209">
        <f>ROUND(I107*H107,2)</f>
        <v>0</v>
      </c>
      <c r="K107" s="205" t="s">
        <v>19</v>
      </c>
      <c r="L107" s="43"/>
      <c r="M107" s="210" t="s">
        <v>19</v>
      </c>
      <c r="N107" s="211" t="s">
        <v>46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147</v>
      </c>
      <c r="AT107" s="214" t="s">
        <v>142</v>
      </c>
      <c r="AU107" s="214" t="s">
        <v>83</v>
      </c>
      <c r="AY107" s="16" t="s">
        <v>138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83</v>
      </c>
      <c r="BK107" s="215">
        <f>ROUND(I107*H107,2)</f>
        <v>0</v>
      </c>
      <c r="BL107" s="16" t="s">
        <v>147</v>
      </c>
      <c r="BM107" s="214" t="s">
        <v>1009</v>
      </c>
    </row>
    <row r="108" s="2" customFormat="1" ht="33" customHeight="1">
      <c r="A108" s="37"/>
      <c r="B108" s="38"/>
      <c r="C108" s="203" t="s">
        <v>627</v>
      </c>
      <c r="D108" s="203" t="s">
        <v>142</v>
      </c>
      <c r="E108" s="204" t="s">
        <v>1010</v>
      </c>
      <c r="F108" s="205" t="s">
        <v>1011</v>
      </c>
      <c r="G108" s="206" t="s">
        <v>943</v>
      </c>
      <c r="H108" s="207">
        <v>2</v>
      </c>
      <c r="I108" s="208"/>
      <c r="J108" s="209">
        <f>ROUND(I108*H108,2)</f>
        <v>0</v>
      </c>
      <c r="K108" s="205" t="s">
        <v>19</v>
      </c>
      <c r="L108" s="43"/>
      <c r="M108" s="210" t="s">
        <v>19</v>
      </c>
      <c r="N108" s="211" t="s">
        <v>46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147</v>
      </c>
      <c r="AT108" s="214" t="s">
        <v>142</v>
      </c>
      <c r="AU108" s="214" t="s">
        <v>83</v>
      </c>
      <c r="AY108" s="16" t="s">
        <v>138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83</v>
      </c>
      <c r="BK108" s="215">
        <f>ROUND(I108*H108,2)</f>
        <v>0</v>
      </c>
      <c r="BL108" s="16" t="s">
        <v>147</v>
      </c>
      <c r="BM108" s="214" t="s">
        <v>1012</v>
      </c>
    </row>
    <row r="109" s="2" customFormat="1" ht="16.5" customHeight="1">
      <c r="A109" s="37"/>
      <c r="B109" s="38"/>
      <c r="C109" s="203" t="s">
        <v>632</v>
      </c>
      <c r="D109" s="203" t="s">
        <v>142</v>
      </c>
      <c r="E109" s="204" t="s">
        <v>1013</v>
      </c>
      <c r="F109" s="205" t="s">
        <v>1014</v>
      </c>
      <c r="G109" s="206" t="s">
        <v>446</v>
      </c>
      <c r="H109" s="207">
        <v>1</v>
      </c>
      <c r="I109" s="208"/>
      <c r="J109" s="209">
        <f>ROUND(I109*H109,2)</f>
        <v>0</v>
      </c>
      <c r="K109" s="205" t="s">
        <v>19</v>
      </c>
      <c r="L109" s="43"/>
      <c r="M109" s="210" t="s">
        <v>19</v>
      </c>
      <c r="N109" s="211" t="s">
        <v>46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147</v>
      </c>
      <c r="AT109" s="214" t="s">
        <v>142</v>
      </c>
      <c r="AU109" s="214" t="s">
        <v>83</v>
      </c>
      <c r="AY109" s="16" t="s">
        <v>138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83</v>
      </c>
      <c r="BK109" s="215">
        <f>ROUND(I109*H109,2)</f>
        <v>0</v>
      </c>
      <c r="BL109" s="16" t="s">
        <v>147</v>
      </c>
      <c r="BM109" s="214" t="s">
        <v>1015</v>
      </c>
    </row>
    <row r="110" s="2" customFormat="1" ht="16.5" customHeight="1">
      <c r="A110" s="37"/>
      <c r="B110" s="38"/>
      <c r="C110" s="203" t="s">
        <v>637</v>
      </c>
      <c r="D110" s="203" t="s">
        <v>142</v>
      </c>
      <c r="E110" s="204" t="s">
        <v>1016</v>
      </c>
      <c r="F110" s="205" t="s">
        <v>1017</v>
      </c>
      <c r="G110" s="206" t="s">
        <v>1000</v>
      </c>
      <c r="H110" s="207">
        <v>1</v>
      </c>
      <c r="I110" s="208"/>
      <c r="J110" s="209">
        <f>ROUND(I110*H110,2)</f>
        <v>0</v>
      </c>
      <c r="K110" s="205" t="s">
        <v>19</v>
      </c>
      <c r="L110" s="43"/>
      <c r="M110" s="210" t="s">
        <v>19</v>
      </c>
      <c r="N110" s="211" t="s">
        <v>46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147</v>
      </c>
      <c r="AT110" s="214" t="s">
        <v>142</v>
      </c>
      <c r="AU110" s="214" t="s">
        <v>83</v>
      </c>
      <c r="AY110" s="16" t="s">
        <v>138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83</v>
      </c>
      <c r="BK110" s="215">
        <f>ROUND(I110*H110,2)</f>
        <v>0</v>
      </c>
      <c r="BL110" s="16" t="s">
        <v>147</v>
      </c>
      <c r="BM110" s="214" t="s">
        <v>1018</v>
      </c>
    </row>
    <row r="111" s="2" customFormat="1" ht="33" customHeight="1">
      <c r="A111" s="37"/>
      <c r="B111" s="38"/>
      <c r="C111" s="203" t="s">
        <v>641</v>
      </c>
      <c r="D111" s="203" t="s">
        <v>142</v>
      </c>
      <c r="E111" s="204" t="s">
        <v>1019</v>
      </c>
      <c r="F111" s="205" t="s">
        <v>1020</v>
      </c>
      <c r="G111" s="206" t="s">
        <v>975</v>
      </c>
      <c r="H111" s="207">
        <v>24</v>
      </c>
      <c r="I111" s="208"/>
      <c r="J111" s="209">
        <f>ROUND(I111*H111,2)</f>
        <v>0</v>
      </c>
      <c r="K111" s="205" t="s">
        <v>19</v>
      </c>
      <c r="L111" s="43"/>
      <c r="M111" s="210" t="s">
        <v>19</v>
      </c>
      <c r="N111" s="211" t="s">
        <v>46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147</v>
      </c>
      <c r="AT111" s="214" t="s">
        <v>142</v>
      </c>
      <c r="AU111" s="214" t="s">
        <v>83</v>
      </c>
      <c r="AY111" s="16" t="s">
        <v>138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83</v>
      </c>
      <c r="BK111" s="215">
        <f>ROUND(I111*H111,2)</f>
        <v>0</v>
      </c>
      <c r="BL111" s="16" t="s">
        <v>147</v>
      </c>
      <c r="BM111" s="214" t="s">
        <v>1021</v>
      </c>
    </row>
    <row r="112" s="2" customFormat="1" ht="24.15" customHeight="1">
      <c r="A112" s="37"/>
      <c r="B112" s="38"/>
      <c r="C112" s="233" t="s">
        <v>704</v>
      </c>
      <c r="D112" s="233" t="s">
        <v>199</v>
      </c>
      <c r="E112" s="234" t="s">
        <v>1022</v>
      </c>
      <c r="F112" s="235" t="s">
        <v>1023</v>
      </c>
      <c r="G112" s="236" t="s">
        <v>156</v>
      </c>
      <c r="H112" s="237">
        <v>1.5</v>
      </c>
      <c r="I112" s="238"/>
      <c r="J112" s="239">
        <f>ROUND(I112*H112,2)</f>
        <v>0</v>
      </c>
      <c r="K112" s="235" t="s">
        <v>19</v>
      </c>
      <c r="L112" s="240"/>
      <c r="M112" s="241" t="s">
        <v>19</v>
      </c>
      <c r="N112" s="242" t="s">
        <v>46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202</v>
      </c>
      <c r="AT112" s="214" t="s">
        <v>199</v>
      </c>
      <c r="AU112" s="214" t="s">
        <v>83</v>
      </c>
      <c r="AY112" s="16" t="s">
        <v>138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83</v>
      </c>
      <c r="BK112" s="215">
        <f>ROUND(I112*H112,2)</f>
        <v>0</v>
      </c>
      <c r="BL112" s="16" t="s">
        <v>147</v>
      </c>
      <c r="BM112" s="214" t="s">
        <v>1024</v>
      </c>
    </row>
    <row r="113" s="2" customFormat="1" ht="24.15" customHeight="1">
      <c r="A113" s="37"/>
      <c r="B113" s="38"/>
      <c r="C113" s="203" t="s">
        <v>709</v>
      </c>
      <c r="D113" s="203" t="s">
        <v>142</v>
      </c>
      <c r="E113" s="204" t="s">
        <v>1025</v>
      </c>
      <c r="F113" s="205" t="s">
        <v>1026</v>
      </c>
      <c r="G113" s="206" t="s">
        <v>1000</v>
      </c>
      <c r="H113" s="207">
        <v>1</v>
      </c>
      <c r="I113" s="208"/>
      <c r="J113" s="209">
        <f>ROUND(I113*H113,2)</f>
        <v>0</v>
      </c>
      <c r="K113" s="205" t="s">
        <v>19</v>
      </c>
      <c r="L113" s="43"/>
      <c r="M113" s="210" t="s">
        <v>19</v>
      </c>
      <c r="N113" s="211" t="s">
        <v>46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147</v>
      </c>
      <c r="AT113" s="214" t="s">
        <v>142</v>
      </c>
      <c r="AU113" s="214" t="s">
        <v>83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83</v>
      </c>
      <c r="BK113" s="215">
        <f>ROUND(I113*H113,2)</f>
        <v>0</v>
      </c>
      <c r="BL113" s="16" t="s">
        <v>147</v>
      </c>
      <c r="BM113" s="214" t="s">
        <v>1027</v>
      </c>
    </row>
    <row r="114" s="2" customFormat="1" ht="16.5" customHeight="1">
      <c r="A114" s="37"/>
      <c r="B114" s="38"/>
      <c r="C114" s="203" t="s">
        <v>713</v>
      </c>
      <c r="D114" s="203" t="s">
        <v>142</v>
      </c>
      <c r="E114" s="204" t="s">
        <v>1028</v>
      </c>
      <c r="F114" s="205" t="s">
        <v>993</v>
      </c>
      <c r="G114" s="206" t="s">
        <v>446</v>
      </c>
      <c r="H114" s="207">
        <v>30</v>
      </c>
      <c r="I114" s="208"/>
      <c r="J114" s="209">
        <f>ROUND(I114*H114,2)</f>
        <v>0</v>
      </c>
      <c r="K114" s="205" t="s">
        <v>19</v>
      </c>
      <c r="L114" s="43"/>
      <c r="M114" s="210" t="s">
        <v>19</v>
      </c>
      <c r="N114" s="211" t="s">
        <v>46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147</v>
      </c>
      <c r="AT114" s="214" t="s">
        <v>142</v>
      </c>
      <c r="AU114" s="214" t="s">
        <v>83</v>
      </c>
      <c r="AY114" s="16" t="s">
        <v>138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83</v>
      </c>
      <c r="BK114" s="215">
        <f>ROUND(I114*H114,2)</f>
        <v>0</v>
      </c>
      <c r="BL114" s="16" t="s">
        <v>147</v>
      </c>
      <c r="BM114" s="214" t="s">
        <v>1029</v>
      </c>
    </row>
    <row r="115" s="12" customFormat="1" ht="25.92" customHeight="1">
      <c r="A115" s="12"/>
      <c r="B115" s="187"/>
      <c r="C115" s="188"/>
      <c r="D115" s="189" t="s">
        <v>74</v>
      </c>
      <c r="E115" s="190" t="s">
        <v>1030</v>
      </c>
      <c r="F115" s="190" t="s">
        <v>1031</v>
      </c>
      <c r="G115" s="188"/>
      <c r="H115" s="188"/>
      <c r="I115" s="191"/>
      <c r="J115" s="192">
        <f>BK115</f>
        <v>0</v>
      </c>
      <c r="K115" s="188"/>
      <c r="L115" s="193"/>
      <c r="M115" s="194"/>
      <c r="N115" s="195"/>
      <c r="O115" s="195"/>
      <c r="P115" s="196">
        <f>SUM(P116:P127)</f>
        <v>0</v>
      </c>
      <c r="Q115" s="195"/>
      <c r="R115" s="196">
        <f>SUM(R116:R127)</f>
        <v>0</v>
      </c>
      <c r="S115" s="195"/>
      <c r="T115" s="197">
        <f>SUM(T116:T127)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83</v>
      </c>
      <c r="AT115" s="199" t="s">
        <v>74</v>
      </c>
      <c r="AU115" s="199" t="s">
        <v>75</v>
      </c>
      <c r="AY115" s="198" t="s">
        <v>138</v>
      </c>
      <c r="BK115" s="200">
        <f>SUM(BK116:BK127)</f>
        <v>0</v>
      </c>
    </row>
    <row r="116" s="2" customFormat="1" ht="16.5" customHeight="1">
      <c r="A116" s="37"/>
      <c r="B116" s="38"/>
      <c r="C116" s="203" t="s">
        <v>826</v>
      </c>
      <c r="D116" s="203" t="s">
        <v>142</v>
      </c>
      <c r="E116" s="204" t="s">
        <v>1028</v>
      </c>
      <c r="F116" s="205" t="s">
        <v>993</v>
      </c>
      <c r="G116" s="206" t="s">
        <v>446</v>
      </c>
      <c r="H116" s="207">
        <v>1</v>
      </c>
      <c r="I116" s="208"/>
      <c r="J116" s="209">
        <f>ROUND(I116*H116,2)</f>
        <v>0</v>
      </c>
      <c r="K116" s="205" t="s">
        <v>19</v>
      </c>
      <c r="L116" s="43"/>
      <c r="M116" s="210" t="s">
        <v>19</v>
      </c>
      <c r="N116" s="211" t="s">
        <v>46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147</v>
      </c>
      <c r="AT116" s="214" t="s">
        <v>142</v>
      </c>
      <c r="AU116" s="214" t="s">
        <v>83</v>
      </c>
      <c r="AY116" s="16" t="s">
        <v>138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83</v>
      </c>
      <c r="BK116" s="215">
        <f>ROUND(I116*H116,2)</f>
        <v>0</v>
      </c>
      <c r="BL116" s="16" t="s">
        <v>147</v>
      </c>
      <c r="BM116" s="214" t="s">
        <v>1032</v>
      </c>
    </row>
    <row r="117" s="2" customFormat="1" ht="16.5" customHeight="1">
      <c r="A117" s="37"/>
      <c r="B117" s="38"/>
      <c r="C117" s="203" t="s">
        <v>807</v>
      </c>
      <c r="D117" s="203" t="s">
        <v>142</v>
      </c>
      <c r="E117" s="204" t="s">
        <v>1033</v>
      </c>
      <c r="F117" s="205" t="s">
        <v>1034</v>
      </c>
      <c r="G117" s="206" t="s">
        <v>943</v>
      </c>
      <c r="H117" s="207">
        <v>1</v>
      </c>
      <c r="I117" s="208"/>
      <c r="J117" s="209">
        <f>ROUND(I117*H117,2)</f>
        <v>0</v>
      </c>
      <c r="K117" s="205" t="s">
        <v>19</v>
      </c>
      <c r="L117" s="43"/>
      <c r="M117" s="210" t="s">
        <v>19</v>
      </c>
      <c r="N117" s="211" t="s">
        <v>46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147</v>
      </c>
      <c r="AT117" s="214" t="s">
        <v>142</v>
      </c>
      <c r="AU117" s="214" t="s">
        <v>83</v>
      </c>
      <c r="AY117" s="16" t="s">
        <v>138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83</v>
      </c>
      <c r="BK117" s="215">
        <f>ROUND(I117*H117,2)</f>
        <v>0</v>
      </c>
      <c r="BL117" s="16" t="s">
        <v>147</v>
      </c>
      <c r="BM117" s="214" t="s">
        <v>1035</v>
      </c>
    </row>
    <row r="118" s="2" customFormat="1">
      <c r="A118" s="37"/>
      <c r="B118" s="38"/>
      <c r="C118" s="39"/>
      <c r="D118" s="223" t="s">
        <v>208</v>
      </c>
      <c r="E118" s="39"/>
      <c r="F118" s="243" t="s">
        <v>1036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208</v>
      </c>
      <c r="AU118" s="16" t="s">
        <v>83</v>
      </c>
    </row>
    <row r="119" s="2" customFormat="1" ht="16.5" customHeight="1">
      <c r="A119" s="37"/>
      <c r="B119" s="38"/>
      <c r="C119" s="203" t="s">
        <v>601</v>
      </c>
      <c r="D119" s="203" t="s">
        <v>142</v>
      </c>
      <c r="E119" s="204" t="s">
        <v>1037</v>
      </c>
      <c r="F119" s="205" t="s">
        <v>1038</v>
      </c>
      <c r="G119" s="206" t="s">
        <v>943</v>
      </c>
      <c r="H119" s="207">
        <v>1</v>
      </c>
      <c r="I119" s="208"/>
      <c r="J119" s="209">
        <f>ROUND(I119*H119,2)</f>
        <v>0</v>
      </c>
      <c r="K119" s="205" t="s">
        <v>19</v>
      </c>
      <c r="L119" s="43"/>
      <c r="M119" s="210" t="s">
        <v>19</v>
      </c>
      <c r="N119" s="211" t="s">
        <v>46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147</v>
      </c>
      <c r="AT119" s="214" t="s">
        <v>142</v>
      </c>
      <c r="AU119" s="214" t="s">
        <v>83</v>
      </c>
      <c r="AY119" s="16" t="s">
        <v>138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83</v>
      </c>
      <c r="BK119" s="215">
        <f>ROUND(I119*H119,2)</f>
        <v>0</v>
      </c>
      <c r="BL119" s="16" t="s">
        <v>147</v>
      </c>
      <c r="BM119" s="214" t="s">
        <v>1039</v>
      </c>
    </row>
    <row r="120" s="2" customFormat="1">
      <c r="A120" s="37"/>
      <c r="B120" s="38"/>
      <c r="C120" s="39"/>
      <c r="D120" s="223" t="s">
        <v>208</v>
      </c>
      <c r="E120" s="39"/>
      <c r="F120" s="243" t="s">
        <v>1040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208</v>
      </c>
      <c r="AU120" s="16" t="s">
        <v>83</v>
      </c>
    </row>
    <row r="121" s="2" customFormat="1" ht="16.5" customHeight="1">
      <c r="A121" s="37"/>
      <c r="B121" s="38"/>
      <c r="C121" s="203" t="s">
        <v>812</v>
      </c>
      <c r="D121" s="203" t="s">
        <v>142</v>
      </c>
      <c r="E121" s="204" t="s">
        <v>1041</v>
      </c>
      <c r="F121" s="205" t="s">
        <v>1042</v>
      </c>
      <c r="G121" s="206" t="s">
        <v>943</v>
      </c>
      <c r="H121" s="207">
        <v>1</v>
      </c>
      <c r="I121" s="208"/>
      <c r="J121" s="209">
        <f>ROUND(I121*H121,2)</f>
        <v>0</v>
      </c>
      <c r="K121" s="205" t="s">
        <v>19</v>
      </c>
      <c r="L121" s="43"/>
      <c r="M121" s="210" t="s">
        <v>19</v>
      </c>
      <c r="N121" s="211" t="s">
        <v>46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147</v>
      </c>
      <c r="AT121" s="214" t="s">
        <v>142</v>
      </c>
      <c r="AU121" s="214" t="s">
        <v>83</v>
      </c>
      <c r="AY121" s="16" t="s">
        <v>138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83</v>
      </c>
      <c r="BK121" s="215">
        <f>ROUND(I121*H121,2)</f>
        <v>0</v>
      </c>
      <c r="BL121" s="16" t="s">
        <v>147</v>
      </c>
      <c r="BM121" s="214" t="s">
        <v>1043</v>
      </c>
    </row>
    <row r="122" s="2" customFormat="1">
      <c r="A122" s="37"/>
      <c r="B122" s="38"/>
      <c r="C122" s="39"/>
      <c r="D122" s="223" t="s">
        <v>208</v>
      </c>
      <c r="E122" s="39"/>
      <c r="F122" s="243" t="s">
        <v>1044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208</v>
      </c>
      <c r="AU122" s="16" t="s">
        <v>83</v>
      </c>
    </row>
    <row r="123" s="2" customFormat="1" ht="21.75" customHeight="1">
      <c r="A123" s="37"/>
      <c r="B123" s="38"/>
      <c r="C123" s="203" t="s">
        <v>311</v>
      </c>
      <c r="D123" s="203" t="s">
        <v>142</v>
      </c>
      <c r="E123" s="204" t="s">
        <v>1045</v>
      </c>
      <c r="F123" s="205" t="s">
        <v>1046</v>
      </c>
      <c r="G123" s="206" t="s">
        <v>975</v>
      </c>
      <c r="H123" s="207">
        <v>20</v>
      </c>
      <c r="I123" s="208"/>
      <c r="J123" s="209">
        <f>ROUND(I123*H123,2)</f>
        <v>0</v>
      </c>
      <c r="K123" s="205" t="s">
        <v>19</v>
      </c>
      <c r="L123" s="43"/>
      <c r="M123" s="210" t="s">
        <v>19</v>
      </c>
      <c r="N123" s="211" t="s">
        <v>46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147</v>
      </c>
      <c r="AT123" s="214" t="s">
        <v>142</v>
      </c>
      <c r="AU123" s="214" t="s">
        <v>83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83</v>
      </c>
      <c r="BK123" s="215">
        <f>ROUND(I123*H123,2)</f>
        <v>0</v>
      </c>
      <c r="BL123" s="16" t="s">
        <v>147</v>
      </c>
      <c r="BM123" s="214" t="s">
        <v>1047</v>
      </c>
    </row>
    <row r="124" s="2" customFormat="1" ht="16.5" customHeight="1">
      <c r="A124" s="37"/>
      <c r="B124" s="38"/>
      <c r="C124" s="203" t="s">
        <v>315</v>
      </c>
      <c r="D124" s="203" t="s">
        <v>142</v>
      </c>
      <c r="E124" s="204" t="s">
        <v>1048</v>
      </c>
      <c r="F124" s="205" t="s">
        <v>1049</v>
      </c>
      <c r="G124" s="206" t="s">
        <v>1000</v>
      </c>
      <c r="H124" s="207">
        <v>1</v>
      </c>
      <c r="I124" s="208"/>
      <c r="J124" s="209">
        <f>ROUND(I124*H124,2)</f>
        <v>0</v>
      </c>
      <c r="K124" s="205" t="s">
        <v>19</v>
      </c>
      <c r="L124" s="43"/>
      <c r="M124" s="210" t="s">
        <v>19</v>
      </c>
      <c r="N124" s="211" t="s">
        <v>46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147</v>
      </c>
      <c r="AT124" s="214" t="s">
        <v>142</v>
      </c>
      <c r="AU124" s="214" t="s">
        <v>83</v>
      </c>
      <c r="AY124" s="16" t="s">
        <v>138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83</v>
      </c>
      <c r="BK124" s="215">
        <f>ROUND(I124*H124,2)</f>
        <v>0</v>
      </c>
      <c r="BL124" s="16" t="s">
        <v>147</v>
      </c>
      <c r="BM124" s="214" t="s">
        <v>1050</v>
      </c>
    </row>
    <row r="125" s="2" customFormat="1" ht="16.5" customHeight="1">
      <c r="A125" s="37"/>
      <c r="B125" s="38"/>
      <c r="C125" s="233" t="s">
        <v>324</v>
      </c>
      <c r="D125" s="233" t="s">
        <v>199</v>
      </c>
      <c r="E125" s="234" t="s">
        <v>1051</v>
      </c>
      <c r="F125" s="235" t="s">
        <v>1052</v>
      </c>
      <c r="G125" s="236" t="s">
        <v>263</v>
      </c>
      <c r="H125" s="237">
        <v>0.14999999999999999</v>
      </c>
      <c r="I125" s="238"/>
      <c r="J125" s="239">
        <f>ROUND(I125*H125,2)</f>
        <v>0</v>
      </c>
      <c r="K125" s="235" t="s">
        <v>19</v>
      </c>
      <c r="L125" s="240"/>
      <c r="M125" s="241" t="s">
        <v>19</v>
      </c>
      <c r="N125" s="242" t="s">
        <v>46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202</v>
      </c>
      <c r="AT125" s="214" t="s">
        <v>199</v>
      </c>
      <c r="AU125" s="214" t="s">
        <v>83</v>
      </c>
      <c r="AY125" s="16" t="s">
        <v>138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83</v>
      </c>
      <c r="BK125" s="215">
        <f>ROUND(I125*H125,2)</f>
        <v>0</v>
      </c>
      <c r="BL125" s="16" t="s">
        <v>147</v>
      </c>
      <c r="BM125" s="214" t="s">
        <v>1053</v>
      </c>
    </row>
    <row r="126" s="2" customFormat="1" ht="16.5" customHeight="1">
      <c r="A126" s="37"/>
      <c r="B126" s="38"/>
      <c r="C126" s="233" t="s">
        <v>329</v>
      </c>
      <c r="D126" s="233" t="s">
        <v>199</v>
      </c>
      <c r="E126" s="234" t="s">
        <v>1054</v>
      </c>
      <c r="F126" s="235" t="s">
        <v>1055</v>
      </c>
      <c r="G126" s="236" t="s">
        <v>263</v>
      </c>
      <c r="H126" s="237">
        <v>0.14999999999999999</v>
      </c>
      <c r="I126" s="238"/>
      <c r="J126" s="239">
        <f>ROUND(I126*H126,2)</f>
        <v>0</v>
      </c>
      <c r="K126" s="235" t="s">
        <v>19</v>
      </c>
      <c r="L126" s="240"/>
      <c r="M126" s="241" t="s">
        <v>19</v>
      </c>
      <c r="N126" s="242" t="s">
        <v>46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202</v>
      </c>
      <c r="AT126" s="214" t="s">
        <v>199</v>
      </c>
      <c r="AU126" s="214" t="s">
        <v>83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83</v>
      </c>
      <c r="BK126" s="215">
        <f>ROUND(I126*H126,2)</f>
        <v>0</v>
      </c>
      <c r="BL126" s="16" t="s">
        <v>147</v>
      </c>
      <c r="BM126" s="214" t="s">
        <v>1056</v>
      </c>
    </row>
    <row r="127" s="2" customFormat="1" ht="16.5" customHeight="1">
      <c r="A127" s="37"/>
      <c r="B127" s="38"/>
      <c r="C127" s="233" t="s">
        <v>336</v>
      </c>
      <c r="D127" s="233" t="s">
        <v>199</v>
      </c>
      <c r="E127" s="234" t="s">
        <v>1057</v>
      </c>
      <c r="F127" s="235" t="s">
        <v>1058</v>
      </c>
      <c r="G127" s="236" t="s">
        <v>263</v>
      </c>
      <c r="H127" s="237">
        <v>0.14999999999999999</v>
      </c>
      <c r="I127" s="238"/>
      <c r="J127" s="239">
        <f>ROUND(I127*H127,2)</f>
        <v>0</v>
      </c>
      <c r="K127" s="235" t="s">
        <v>19</v>
      </c>
      <c r="L127" s="240"/>
      <c r="M127" s="241" t="s">
        <v>19</v>
      </c>
      <c r="N127" s="242" t="s">
        <v>46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202</v>
      </c>
      <c r="AT127" s="214" t="s">
        <v>199</v>
      </c>
      <c r="AU127" s="214" t="s">
        <v>83</v>
      </c>
      <c r="AY127" s="16" t="s">
        <v>138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83</v>
      </c>
      <c r="BK127" s="215">
        <f>ROUND(I127*H127,2)</f>
        <v>0</v>
      </c>
      <c r="BL127" s="16" t="s">
        <v>147</v>
      </c>
      <c r="BM127" s="214" t="s">
        <v>1059</v>
      </c>
    </row>
    <row r="128" s="12" customFormat="1" ht="25.92" customHeight="1">
      <c r="A128" s="12"/>
      <c r="B128" s="187"/>
      <c r="C128" s="188"/>
      <c r="D128" s="189" t="s">
        <v>74</v>
      </c>
      <c r="E128" s="190" t="s">
        <v>1060</v>
      </c>
      <c r="F128" s="190" t="s">
        <v>1061</v>
      </c>
      <c r="G128" s="188"/>
      <c r="H128" s="188"/>
      <c r="I128" s="191"/>
      <c r="J128" s="192">
        <f>BK128</f>
        <v>0</v>
      </c>
      <c r="K128" s="188"/>
      <c r="L128" s="193"/>
      <c r="M128" s="194"/>
      <c r="N128" s="195"/>
      <c r="O128" s="195"/>
      <c r="P128" s="196">
        <f>SUM(P129:P143)</f>
        <v>0</v>
      </c>
      <c r="Q128" s="195"/>
      <c r="R128" s="196">
        <f>SUM(R129:R143)</f>
        <v>0</v>
      </c>
      <c r="S128" s="195"/>
      <c r="T128" s="197">
        <f>SUM(T129:T143)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83</v>
      </c>
      <c r="AT128" s="199" t="s">
        <v>74</v>
      </c>
      <c r="AU128" s="199" t="s">
        <v>75</v>
      </c>
      <c r="AY128" s="198" t="s">
        <v>138</v>
      </c>
      <c r="BK128" s="200">
        <f>SUM(BK129:BK143)</f>
        <v>0</v>
      </c>
    </row>
    <row r="129" s="2" customFormat="1" ht="16.5" customHeight="1">
      <c r="A129" s="37"/>
      <c r="B129" s="38"/>
      <c r="C129" s="203" t="s">
        <v>689</v>
      </c>
      <c r="D129" s="203" t="s">
        <v>142</v>
      </c>
      <c r="E129" s="204" t="s">
        <v>1062</v>
      </c>
      <c r="F129" s="205" t="s">
        <v>1063</v>
      </c>
      <c r="G129" s="206" t="s">
        <v>156</v>
      </c>
      <c r="H129" s="207">
        <v>60</v>
      </c>
      <c r="I129" s="208"/>
      <c r="J129" s="209">
        <f>ROUND(I129*H129,2)</f>
        <v>0</v>
      </c>
      <c r="K129" s="205" t="s">
        <v>19</v>
      </c>
      <c r="L129" s="43"/>
      <c r="M129" s="210" t="s">
        <v>19</v>
      </c>
      <c r="N129" s="211" t="s">
        <v>46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147</v>
      </c>
      <c r="AT129" s="214" t="s">
        <v>142</v>
      </c>
      <c r="AU129" s="214" t="s">
        <v>83</v>
      </c>
      <c r="AY129" s="16" t="s">
        <v>138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83</v>
      </c>
      <c r="BK129" s="215">
        <f>ROUND(I129*H129,2)</f>
        <v>0</v>
      </c>
      <c r="BL129" s="16" t="s">
        <v>147</v>
      </c>
      <c r="BM129" s="214" t="s">
        <v>1064</v>
      </c>
    </row>
    <row r="130" s="2" customFormat="1" ht="16.5" customHeight="1">
      <c r="A130" s="37"/>
      <c r="B130" s="38"/>
      <c r="C130" s="233" t="s">
        <v>360</v>
      </c>
      <c r="D130" s="233" t="s">
        <v>199</v>
      </c>
      <c r="E130" s="234" t="s">
        <v>1065</v>
      </c>
      <c r="F130" s="235" t="s">
        <v>1066</v>
      </c>
      <c r="G130" s="236" t="s">
        <v>156</v>
      </c>
      <c r="H130" s="237">
        <v>60</v>
      </c>
      <c r="I130" s="238"/>
      <c r="J130" s="239">
        <f>ROUND(I130*H130,2)</f>
        <v>0</v>
      </c>
      <c r="K130" s="235" t="s">
        <v>19</v>
      </c>
      <c r="L130" s="240"/>
      <c r="M130" s="241" t="s">
        <v>19</v>
      </c>
      <c r="N130" s="242" t="s">
        <v>46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202</v>
      </c>
      <c r="AT130" s="214" t="s">
        <v>199</v>
      </c>
      <c r="AU130" s="214" t="s">
        <v>83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83</v>
      </c>
      <c r="BK130" s="215">
        <f>ROUND(I130*H130,2)</f>
        <v>0</v>
      </c>
      <c r="BL130" s="16" t="s">
        <v>147</v>
      </c>
      <c r="BM130" s="214" t="s">
        <v>1067</v>
      </c>
    </row>
    <row r="131" s="2" customFormat="1" ht="16.5" customHeight="1">
      <c r="A131" s="37"/>
      <c r="B131" s="38"/>
      <c r="C131" s="203" t="s">
        <v>368</v>
      </c>
      <c r="D131" s="203" t="s">
        <v>142</v>
      </c>
      <c r="E131" s="204" t="s">
        <v>1068</v>
      </c>
      <c r="F131" s="205" t="s">
        <v>1069</v>
      </c>
      <c r="G131" s="206" t="s">
        <v>1000</v>
      </c>
      <c r="H131" s="207">
        <v>1</v>
      </c>
      <c r="I131" s="208"/>
      <c r="J131" s="209">
        <f>ROUND(I131*H131,2)</f>
        <v>0</v>
      </c>
      <c r="K131" s="205" t="s">
        <v>19</v>
      </c>
      <c r="L131" s="43"/>
      <c r="M131" s="210" t="s">
        <v>19</v>
      </c>
      <c r="N131" s="211" t="s">
        <v>46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147</v>
      </c>
      <c r="AT131" s="214" t="s">
        <v>142</v>
      </c>
      <c r="AU131" s="214" t="s">
        <v>83</v>
      </c>
      <c r="AY131" s="16" t="s">
        <v>138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83</v>
      </c>
      <c r="BK131" s="215">
        <f>ROUND(I131*H131,2)</f>
        <v>0</v>
      </c>
      <c r="BL131" s="16" t="s">
        <v>147</v>
      </c>
      <c r="BM131" s="214" t="s">
        <v>1070</v>
      </c>
    </row>
    <row r="132" s="2" customFormat="1" ht="16.5" customHeight="1">
      <c r="A132" s="37"/>
      <c r="B132" s="38"/>
      <c r="C132" s="203" t="s">
        <v>733</v>
      </c>
      <c r="D132" s="203" t="s">
        <v>142</v>
      </c>
      <c r="E132" s="204" t="s">
        <v>1071</v>
      </c>
      <c r="F132" s="205" t="s">
        <v>1072</v>
      </c>
      <c r="G132" s="206" t="s">
        <v>1000</v>
      </c>
      <c r="H132" s="207">
        <v>1</v>
      </c>
      <c r="I132" s="208"/>
      <c r="J132" s="209">
        <f>ROUND(I132*H132,2)</f>
        <v>0</v>
      </c>
      <c r="K132" s="205" t="s">
        <v>19</v>
      </c>
      <c r="L132" s="43"/>
      <c r="M132" s="210" t="s">
        <v>19</v>
      </c>
      <c r="N132" s="211" t="s">
        <v>46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147</v>
      </c>
      <c r="AT132" s="214" t="s">
        <v>142</v>
      </c>
      <c r="AU132" s="214" t="s">
        <v>83</v>
      </c>
      <c r="AY132" s="16" t="s">
        <v>138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83</v>
      </c>
      <c r="BK132" s="215">
        <f>ROUND(I132*H132,2)</f>
        <v>0</v>
      </c>
      <c r="BL132" s="16" t="s">
        <v>147</v>
      </c>
      <c r="BM132" s="214" t="s">
        <v>1073</v>
      </c>
    </row>
    <row r="133" s="2" customFormat="1" ht="16.5" customHeight="1">
      <c r="A133" s="37"/>
      <c r="B133" s="38"/>
      <c r="C133" s="203" t="s">
        <v>790</v>
      </c>
      <c r="D133" s="203" t="s">
        <v>142</v>
      </c>
      <c r="E133" s="204" t="s">
        <v>1074</v>
      </c>
      <c r="F133" s="205" t="s">
        <v>1075</v>
      </c>
      <c r="G133" s="206" t="s">
        <v>1000</v>
      </c>
      <c r="H133" s="207">
        <v>1</v>
      </c>
      <c r="I133" s="208"/>
      <c r="J133" s="209">
        <f>ROUND(I133*H133,2)</f>
        <v>0</v>
      </c>
      <c r="K133" s="205" t="s">
        <v>19</v>
      </c>
      <c r="L133" s="43"/>
      <c r="M133" s="210" t="s">
        <v>19</v>
      </c>
      <c r="N133" s="211" t="s">
        <v>46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147</v>
      </c>
      <c r="AT133" s="214" t="s">
        <v>142</v>
      </c>
      <c r="AU133" s="214" t="s">
        <v>83</v>
      </c>
      <c r="AY133" s="16" t="s">
        <v>138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83</v>
      </c>
      <c r="BK133" s="215">
        <f>ROUND(I133*H133,2)</f>
        <v>0</v>
      </c>
      <c r="BL133" s="16" t="s">
        <v>147</v>
      </c>
      <c r="BM133" s="214" t="s">
        <v>1076</v>
      </c>
    </row>
    <row r="134" s="2" customFormat="1" ht="16.5" customHeight="1">
      <c r="A134" s="37"/>
      <c r="B134" s="38"/>
      <c r="C134" s="203" t="s">
        <v>839</v>
      </c>
      <c r="D134" s="203" t="s">
        <v>142</v>
      </c>
      <c r="E134" s="204" t="s">
        <v>1077</v>
      </c>
      <c r="F134" s="205" t="s">
        <v>1078</v>
      </c>
      <c r="G134" s="206" t="s">
        <v>1000</v>
      </c>
      <c r="H134" s="207">
        <v>1</v>
      </c>
      <c r="I134" s="208"/>
      <c r="J134" s="209">
        <f>ROUND(I134*H134,2)</f>
        <v>0</v>
      </c>
      <c r="K134" s="205" t="s">
        <v>19</v>
      </c>
      <c r="L134" s="43"/>
      <c r="M134" s="210" t="s">
        <v>19</v>
      </c>
      <c r="N134" s="211" t="s">
        <v>46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147</v>
      </c>
      <c r="AT134" s="214" t="s">
        <v>142</v>
      </c>
      <c r="AU134" s="214" t="s">
        <v>83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83</v>
      </c>
      <c r="BK134" s="215">
        <f>ROUND(I134*H134,2)</f>
        <v>0</v>
      </c>
      <c r="BL134" s="16" t="s">
        <v>147</v>
      </c>
      <c r="BM134" s="214" t="s">
        <v>1079</v>
      </c>
    </row>
    <row r="135" s="2" customFormat="1" ht="16.5" customHeight="1">
      <c r="A135" s="37"/>
      <c r="B135" s="38"/>
      <c r="C135" s="203" t="s">
        <v>793</v>
      </c>
      <c r="D135" s="203" t="s">
        <v>142</v>
      </c>
      <c r="E135" s="204" t="s">
        <v>1080</v>
      </c>
      <c r="F135" s="205" t="s">
        <v>1081</v>
      </c>
      <c r="G135" s="206" t="s">
        <v>1000</v>
      </c>
      <c r="H135" s="207">
        <v>1</v>
      </c>
      <c r="I135" s="208"/>
      <c r="J135" s="209">
        <f>ROUND(I135*H135,2)</f>
        <v>0</v>
      </c>
      <c r="K135" s="205" t="s">
        <v>19</v>
      </c>
      <c r="L135" s="43"/>
      <c r="M135" s="210" t="s">
        <v>19</v>
      </c>
      <c r="N135" s="211" t="s">
        <v>46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147</v>
      </c>
      <c r="AT135" s="214" t="s">
        <v>142</v>
      </c>
      <c r="AU135" s="214" t="s">
        <v>83</v>
      </c>
      <c r="AY135" s="16" t="s">
        <v>138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83</v>
      </c>
      <c r="BK135" s="215">
        <f>ROUND(I135*H135,2)</f>
        <v>0</v>
      </c>
      <c r="BL135" s="16" t="s">
        <v>147</v>
      </c>
      <c r="BM135" s="214" t="s">
        <v>1082</v>
      </c>
    </row>
    <row r="136" s="2" customFormat="1" ht="16.5" customHeight="1">
      <c r="A136" s="37"/>
      <c r="B136" s="38"/>
      <c r="C136" s="203" t="s">
        <v>373</v>
      </c>
      <c r="D136" s="203" t="s">
        <v>142</v>
      </c>
      <c r="E136" s="204" t="s">
        <v>1083</v>
      </c>
      <c r="F136" s="205" t="s">
        <v>1084</v>
      </c>
      <c r="G136" s="206" t="s">
        <v>1000</v>
      </c>
      <c r="H136" s="207">
        <v>1</v>
      </c>
      <c r="I136" s="208"/>
      <c r="J136" s="209">
        <f>ROUND(I136*H136,2)</f>
        <v>0</v>
      </c>
      <c r="K136" s="205" t="s">
        <v>19</v>
      </c>
      <c r="L136" s="43"/>
      <c r="M136" s="210" t="s">
        <v>19</v>
      </c>
      <c r="N136" s="211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147</v>
      </c>
      <c r="AT136" s="214" t="s">
        <v>142</v>
      </c>
      <c r="AU136" s="214" t="s">
        <v>83</v>
      </c>
      <c r="AY136" s="16" t="s">
        <v>138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83</v>
      </c>
      <c r="BK136" s="215">
        <f>ROUND(I136*H136,2)</f>
        <v>0</v>
      </c>
      <c r="BL136" s="16" t="s">
        <v>147</v>
      </c>
      <c r="BM136" s="214" t="s">
        <v>1085</v>
      </c>
    </row>
    <row r="137" s="2" customFormat="1" ht="16.5" customHeight="1">
      <c r="A137" s="37"/>
      <c r="B137" s="38"/>
      <c r="C137" s="203" t="s">
        <v>381</v>
      </c>
      <c r="D137" s="203" t="s">
        <v>142</v>
      </c>
      <c r="E137" s="204" t="s">
        <v>1086</v>
      </c>
      <c r="F137" s="205" t="s">
        <v>1087</v>
      </c>
      <c r="G137" s="206" t="s">
        <v>1000</v>
      </c>
      <c r="H137" s="207">
        <v>1</v>
      </c>
      <c r="I137" s="208"/>
      <c r="J137" s="209">
        <f>ROUND(I137*H137,2)</f>
        <v>0</v>
      </c>
      <c r="K137" s="205" t="s">
        <v>19</v>
      </c>
      <c r="L137" s="43"/>
      <c r="M137" s="210" t="s">
        <v>19</v>
      </c>
      <c r="N137" s="211" t="s">
        <v>46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147</v>
      </c>
      <c r="AT137" s="214" t="s">
        <v>142</v>
      </c>
      <c r="AU137" s="214" t="s">
        <v>83</v>
      </c>
      <c r="AY137" s="16" t="s">
        <v>138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83</v>
      </c>
      <c r="BK137" s="215">
        <f>ROUND(I137*H137,2)</f>
        <v>0</v>
      </c>
      <c r="BL137" s="16" t="s">
        <v>147</v>
      </c>
      <c r="BM137" s="214" t="s">
        <v>1088</v>
      </c>
    </row>
    <row r="138" s="2" customFormat="1" ht="16.5" customHeight="1">
      <c r="A138" s="37"/>
      <c r="B138" s="38"/>
      <c r="C138" s="203" t="s">
        <v>386</v>
      </c>
      <c r="D138" s="203" t="s">
        <v>142</v>
      </c>
      <c r="E138" s="204" t="s">
        <v>1089</v>
      </c>
      <c r="F138" s="205" t="s">
        <v>1090</v>
      </c>
      <c r="G138" s="206" t="s">
        <v>1000</v>
      </c>
      <c r="H138" s="207">
        <v>1</v>
      </c>
      <c r="I138" s="208"/>
      <c r="J138" s="209">
        <f>ROUND(I138*H138,2)</f>
        <v>0</v>
      </c>
      <c r="K138" s="205" t="s">
        <v>19</v>
      </c>
      <c r="L138" s="43"/>
      <c r="M138" s="210" t="s">
        <v>19</v>
      </c>
      <c r="N138" s="211" t="s">
        <v>46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147</v>
      </c>
      <c r="AT138" s="214" t="s">
        <v>142</v>
      </c>
      <c r="AU138" s="214" t="s">
        <v>83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83</v>
      </c>
      <c r="BK138" s="215">
        <f>ROUND(I138*H138,2)</f>
        <v>0</v>
      </c>
      <c r="BL138" s="16" t="s">
        <v>147</v>
      </c>
      <c r="BM138" s="214" t="s">
        <v>1091</v>
      </c>
    </row>
    <row r="139" s="2" customFormat="1" ht="16.5" customHeight="1">
      <c r="A139" s="37"/>
      <c r="B139" s="38"/>
      <c r="C139" s="203" t="s">
        <v>391</v>
      </c>
      <c r="D139" s="203" t="s">
        <v>142</v>
      </c>
      <c r="E139" s="204" t="s">
        <v>1092</v>
      </c>
      <c r="F139" s="205" t="s">
        <v>1093</v>
      </c>
      <c r="G139" s="206" t="s">
        <v>1000</v>
      </c>
      <c r="H139" s="207">
        <v>1</v>
      </c>
      <c r="I139" s="208"/>
      <c r="J139" s="209">
        <f>ROUND(I139*H139,2)</f>
        <v>0</v>
      </c>
      <c r="K139" s="205" t="s">
        <v>19</v>
      </c>
      <c r="L139" s="43"/>
      <c r="M139" s="210" t="s">
        <v>19</v>
      </c>
      <c r="N139" s="211" t="s">
        <v>46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147</v>
      </c>
      <c r="AT139" s="214" t="s">
        <v>142</v>
      </c>
      <c r="AU139" s="214" t="s">
        <v>83</v>
      </c>
      <c r="AY139" s="16" t="s">
        <v>138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83</v>
      </c>
      <c r="BK139" s="215">
        <f>ROUND(I139*H139,2)</f>
        <v>0</v>
      </c>
      <c r="BL139" s="16" t="s">
        <v>147</v>
      </c>
      <c r="BM139" s="214" t="s">
        <v>1094</v>
      </c>
    </row>
    <row r="140" s="2" customFormat="1" ht="24.15" customHeight="1">
      <c r="A140" s="37"/>
      <c r="B140" s="38"/>
      <c r="C140" s="203" t="s">
        <v>396</v>
      </c>
      <c r="D140" s="203" t="s">
        <v>142</v>
      </c>
      <c r="E140" s="204" t="s">
        <v>1095</v>
      </c>
      <c r="F140" s="205" t="s">
        <v>1096</v>
      </c>
      <c r="G140" s="206" t="s">
        <v>1000</v>
      </c>
      <c r="H140" s="207">
        <v>1</v>
      </c>
      <c r="I140" s="208"/>
      <c r="J140" s="209">
        <f>ROUND(I140*H140,2)</f>
        <v>0</v>
      </c>
      <c r="K140" s="205" t="s">
        <v>19</v>
      </c>
      <c r="L140" s="43"/>
      <c r="M140" s="210" t="s">
        <v>19</v>
      </c>
      <c r="N140" s="211" t="s">
        <v>46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147</v>
      </c>
      <c r="AT140" s="214" t="s">
        <v>142</v>
      </c>
      <c r="AU140" s="214" t="s">
        <v>83</v>
      </c>
      <c r="AY140" s="16" t="s">
        <v>138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83</v>
      </c>
      <c r="BK140" s="215">
        <f>ROUND(I140*H140,2)</f>
        <v>0</v>
      </c>
      <c r="BL140" s="16" t="s">
        <v>147</v>
      </c>
      <c r="BM140" s="214" t="s">
        <v>1097</v>
      </c>
    </row>
    <row r="141" s="2" customFormat="1" ht="16.5" customHeight="1">
      <c r="A141" s="37"/>
      <c r="B141" s="38"/>
      <c r="C141" s="203" t="s">
        <v>401</v>
      </c>
      <c r="D141" s="203" t="s">
        <v>142</v>
      </c>
      <c r="E141" s="204" t="s">
        <v>1098</v>
      </c>
      <c r="F141" s="205" t="s">
        <v>1099</v>
      </c>
      <c r="G141" s="206" t="s">
        <v>1000</v>
      </c>
      <c r="H141" s="207">
        <v>1</v>
      </c>
      <c r="I141" s="208"/>
      <c r="J141" s="209">
        <f>ROUND(I141*H141,2)</f>
        <v>0</v>
      </c>
      <c r="K141" s="205" t="s">
        <v>19</v>
      </c>
      <c r="L141" s="43"/>
      <c r="M141" s="210" t="s">
        <v>19</v>
      </c>
      <c r="N141" s="211" t="s">
        <v>46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147</v>
      </c>
      <c r="AT141" s="214" t="s">
        <v>142</v>
      </c>
      <c r="AU141" s="214" t="s">
        <v>83</v>
      </c>
      <c r="AY141" s="16" t="s">
        <v>138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83</v>
      </c>
      <c r="BK141" s="215">
        <f>ROUND(I141*H141,2)</f>
        <v>0</v>
      </c>
      <c r="BL141" s="16" t="s">
        <v>147</v>
      </c>
      <c r="BM141" s="214" t="s">
        <v>1100</v>
      </c>
    </row>
    <row r="142" s="2" customFormat="1" ht="16.5" customHeight="1">
      <c r="A142" s="37"/>
      <c r="B142" s="38"/>
      <c r="C142" s="203" t="s">
        <v>406</v>
      </c>
      <c r="D142" s="203" t="s">
        <v>142</v>
      </c>
      <c r="E142" s="204" t="s">
        <v>1101</v>
      </c>
      <c r="F142" s="205" t="s">
        <v>1102</v>
      </c>
      <c r="G142" s="206" t="s">
        <v>1000</v>
      </c>
      <c r="H142" s="207">
        <v>1</v>
      </c>
      <c r="I142" s="208"/>
      <c r="J142" s="209">
        <f>ROUND(I142*H142,2)</f>
        <v>0</v>
      </c>
      <c r="K142" s="205" t="s">
        <v>19</v>
      </c>
      <c r="L142" s="43"/>
      <c r="M142" s="210" t="s">
        <v>19</v>
      </c>
      <c r="N142" s="211" t="s">
        <v>46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147</v>
      </c>
      <c r="AT142" s="214" t="s">
        <v>142</v>
      </c>
      <c r="AU142" s="214" t="s">
        <v>83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83</v>
      </c>
      <c r="BK142" s="215">
        <f>ROUND(I142*H142,2)</f>
        <v>0</v>
      </c>
      <c r="BL142" s="16" t="s">
        <v>147</v>
      </c>
      <c r="BM142" s="214" t="s">
        <v>1103</v>
      </c>
    </row>
    <row r="143" s="2" customFormat="1">
      <c r="A143" s="37"/>
      <c r="B143" s="38"/>
      <c r="C143" s="39"/>
      <c r="D143" s="223" t="s">
        <v>208</v>
      </c>
      <c r="E143" s="39"/>
      <c r="F143" s="243" t="s">
        <v>1104</v>
      </c>
      <c r="G143" s="39"/>
      <c r="H143" s="39"/>
      <c r="I143" s="218"/>
      <c r="J143" s="39"/>
      <c r="K143" s="39"/>
      <c r="L143" s="43"/>
      <c r="M143" s="244"/>
      <c r="N143" s="245"/>
      <c r="O143" s="246"/>
      <c r="P143" s="246"/>
      <c r="Q143" s="246"/>
      <c r="R143" s="246"/>
      <c r="S143" s="246"/>
      <c r="T143" s="24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208</v>
      </c>
      <c r="AU143" s="16" t="s">
        <v>83</v>
      </c>
    </row>
    <row r="144" s="2" customFormat="1" ht="6.96" customHeight="1">
      <c r="A144" s="37"/>
      <c r="B144" s="58"/>
      <c r="C144" s="59"/>
      <c r="D144" s="59"/>
      <c r="E144" s="59"/>
      <c r="F144" s="59"/>
      <c r="G144" s="59"/>
      <c r="H144" s="59"/>
      <c r="I144" s="59"/>
      <c r="J144" s="59"/>
      <c r="K144" s="59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GEF9uDP3prC6OwpmV90sMO6hdUjN+Lu6zFgOvIGAyI19bUtkmn8QjuRgRIkUb5y5f3LbwxZEckJrhoDcX/Sk3A==" hashValue="uPIlRRXxxcH4zK/rIhuoQG0tMrbwJ09CNjlk9dzOvNSjfH5ccsTxC2fEY2dx3N1E1OjrKwKSBmeNAeZbj02XHA==" algorithmName="SHA-512" password="CC35"/>
  <autoFilter ref="C82:K14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Stavební úpravy - Zubní oddělení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1105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24. 9. 2023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36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38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40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ROUND((SUM(BE87:BE170)),  2)</f>
        <v>0</v>
      </c>
      <c r="G33" s="37"/>
      <c r="H33" s="37"/>
      <c r="I33" s="147">
        <v>0.20999999999999999</v>
      </c>
      <c r="J33" s="146">
        <f>ROUND(((SUM(BE87:BE170))*I33),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ROUND((SUM(BF87:BF170)),  2)</f>
        <v>0</v>
      </c>
      <c r="G34" s="37"/>
      <c r="H34" s="37"/>
      <c r="I34" s="147">
        <v>0.14999999999999999</v>
      </c>
      <c r="J34" s="146">
        <f>ROUND(((SUM(BF87:BF170))*I34),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ROUND((SUM(BG87:BG170)),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ROUND((SUM(BH87:BH170)),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ROUND((SUM(BI87:BI170)),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Stavební úpravy - Zubní oddělení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05 - ZTI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 650/11, k.ú. Frýdek</v>
      </c>
      <c r="G52" s="39"/>
      <c r="H52" s="39"/>
      <c r="I52" s="31" t="s">
        <v>23</v>
      </c>
      <c r="J52" s="71" t="str">
        <f>IF(J12="","",J12)</f>
        <v>24. 9. 2023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ve Frýdku - Místku, p.o.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102</v>
      </c>
      <c r="D57" s="161"/>
      <c r="E57" s="161"/>
      <c r="F57" s="161"/>
      <c r="G57" s="161"/>
      <c r="H57" s="161"/>
      <c r="I57" s="161"/>
      <c r="J57" s="162" t="s">
        <v>103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104</v>
      </c>
    </row>
    <row r="60" s="9" customFormat="1" ht="24.96" customHeight="1">
      <c r="A60" s="9"/>
      <c r="B60" s="164"/>
      <c r="C60" s="165"/>
      <c r="D60" s="166" t="s">
        <v>111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1106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1107</v>
      </c>
      <c r="E62" s="173"/>
      <c r="F62" s="173"/>
      <c r="G62" s="173"/>
      <c r="H62" s="173"/>
      <c r="I62" s="173"/>
      <c r="J62" s="174">
        <f>J101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112</v>
      </c>
      <c r="E63" s="173"/>
      <c r="F63" s="173"/>
      <c r="G63" s="173"/>
      <c r="H63" s="173"/>
      <c r="I63" s="173"/>
      <c r="J63" s="174">
        <f>J112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1108</v>
      </c>
      <c r="E64" s="173"/>
      <c r="F64" s="173"/>
      <c r="G64" s="173"/>
      <c r="H64" s="173"/>
      <c r="I64" s="173"/>
      <c r="J64" s="174">
        <f>J128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1109</v>
      </c>
      <c r="E65" s="173"/>
      <c r="F65" s="173"/>
      <c r="G65" s="173"/>
      <c r="H65" s="173"/>
      <c r="I65" s="173"/>
      <c r="J65" s="174">
        <f>J143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1110</v>
      </c>
      <c r="E66" s="173"/>
      <c r="F66" s="173"/>
      <c r="G66" s="173"/>
      <c r="H66" s="173"/>
      <c r="I66" s="173"/>
      <c r="J66" s="174">
        <f>J155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114</v>
      </c>
      <c r="E67" s="173"/>
      <c r="F67" s="173"/>
      <c r="G67" s="173"/>
      <c r="H67" s="173"/>
      <c r="I67" s="173"/>
      <c r="J67" s="174">
        <f>J165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123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Stavební úpravy - Zubní oddělení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99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05 - ZTI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parc.č. 650/11, k.ú. Frýdek</v>
      </c>
      <c r="G81" s="39"/>
      <c r="H81" s="39"/>
      <c r="I81" s="31" t="s">
        <v>23</v>
      </c>
      <c r="J81" s="71" t="str">
        <f>IF(J12="","",J12)</f>
        <v>24. 9. 2023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>Nemocnice ve Frýdku - Místku, p.o.</v>
      </c>
      <c r="G83" s="39"/>
      <c r="H83" s="39"/>
      <c r="I83" s="31" t="s">
        <v>32</v>
      </c>
      <c r="J83" s="35" t="str">
        <f>E21</f>
        <v xml:space="preserve"> 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30</v>
      </c>
      <c r="D84" s="39"/>
      <c r="E84" s="39"/>
      <c r="F84" s="26" t="str">
        <f>IF(E18="","",E18)</f>
        <v>Vyplň údaj</v>
      </c>
      <c r="G84" s="39"/>
      <c r="H84" s="39"/>
      <c r="I84" s="31" t="s">
        <v>35</v>
      </c>
      <c r="J84" s="35" t="str">
        <f>E24</f>
        <v>Amun Pro s.r.o.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124</v>
      </c>
      <c r="D86" s="179" t="s">
        <v>60</v>
      </c>
      <c r="E86" s="179" t="s">
        <v>56</v>
      </c>
      <c r="F86" s="179" t="s">
        <v>57</v>
      </c>
      <c r="G86" s="179" t="s">
        <v>125</v>
      </c>
      <c r="H86" s="179" t="s">
        <v>126</v>
      </c>
      <c r="I86" s="179" t="s">
        <v>127</v>
      </c>
      <c r="J86" s="179" t="s">
        <v>103</v>
      </c>
      <c r="K86" s="180" t="s">
        <v>128</v>
      </c>
      <c r="L86" s="181"/>
      <c r="M86" s="91" t="s">
        <v>19</v>
      </c>
      <c r="N86" s="92" t="s">
        <v>45</v>
      </c>
      <c r="O86" s="92" t="s">
        <v>129</v>
      </c>
      <c r="P86" s="92" t="s">
        <v>130</v>
      </c>
      <c r="Q86" s="92" t="s">
        <v>131</v>
      </c>
      <c r="R86" s="92" t="s">
        <v>132</v>
      </c>
      <c r="S86" s="92" t="s">
        <v>133</v>
      </c>
      <c r="T86" s="93" t="s">
        <v>134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135</v>
      </c>
      <c r="D87" s="39"/>
      <c r="E87" s="39"/>
      <c r="F87" s="39"/>
      <c r="G87" s="39"/>
      <c r="H87" s="39"/>
      <c r="I87" s="39"/>
      <c r="J87" s="182">
        <f>BK87</f>
        <v>0</v>
      </c>
      <c r="K87" s="39"/>
      <c r="L87" s="43"/>
      <c r="M87" s="94"/>
      <c r="N87" s="183"/>
      <c r="O87" s="95"/>
      <c r="P87" s="184">
        <f>P88</f>
        <v>0</v>
      </c>
      <c r="Q87" s="95"/>
      <c r="R87" s="184">
        <f>R88</f>
        <v>0.23779999999999998</v>
      </c>
      <c r="S87" s="95"/>
      <c r="T87" s="185">
        <f>T88</f>
        <v>0.060410000000000005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74</v>
      </c>
      <c r="AU87" s="16" t="s">
        <v>104</v>
      </c>
      <c r="BK87" s="186">
        <f>BK88</f>
        <v>0</v>
      </c>
    </row>
    <row r="88" s="12" customFormat="1" ht="25.92" customHeight="1">
      <c r="A88" s="12"/>
      <c r="B88" s="187"/>
      <c r="C88" s="188"/>
      <c r="D88" s="189" t="s">
        <v>74</v>
      </c>
      <c r="E88" s="190" t="s">
        <v>283</v>
      </c>
      <c r="F88" s="190" t="s">
        <v>284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P89+P101+P112+P128+P143+P155+P165</f>
        <v>0</v>
      </c>
      <c r="Q88" s="195"/>
      <c r="R88" s="196">
        <f>R89+R101+R112+R128+R143+R155+R165</f>
        <v>0.23779999999999998</v>
      </c>
      <c r="S88" s="195"/>
      <c r="T88" s="197">
        <f>T89+T101+T112+T128+T143+T155+T165</f>
        <v>0.060410000000000005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85</v>
      </c>
      <c r="AT88" s="199" t="s">
        <v>74</v>
      </c>
      <c r="AU88" s="199" t="s">
        <v>75</v>
      </c>
      <c r="AY88" s="198" t="s">
        <v>138</v>
      </c>
      <c r="BK88" s="200">
        <f>BK89+BK101+BK112+BK128+BK143+BK155+BK165</f>
        <v>0</v>
      </c>
    </row>
    <row r="89" s="12" customFormat="1" ht="22.8" customHeight="1">
      <c r="A89" s="12"/>
      <c r="B89" s="187"/>
      <c r="C89" s="188"/>
      <c r="D89" s="189" t="s">
        <v>74</v>
      </c>
      <c r="E89" s="201" t="s">
        <v>1111</v>
      </c>
      <c r="F89" s="201" t="s">
        <v>1112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SUM(P90:P100)</f>
        <v>0</v>
      </c>
      <c r="Q89" s="195"/>
      <c r="R89" s="196">
        <f>SUM(R90:R100)</f>
        <v>0.013310000000000001</v>
      </c>
      <c r="S89" s="195"/>
      <c r="T89" s="197">
        <f>SUM(T90:T100)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85</v>
      </c>
      <c r="AT89" s="199" t="s">
        <v>74</v>
      </c>
      <c r="AU89" s="199" t="s">
        <v>83</v>
      </c>
      <c r="AY89" s="198" t="s">
        <v>138</v>
      </c>
      <c r="BK89" s="200">
        <f>SUM(BK90:BK100)</f>
        <v>0</v>
      </c>
    </row>
    <row r="90" s="2" customFormat="1" ht="16.5" customHeight="1">
      <c r="A90" s="37"/>
      <c r="B90" s="38"/>
      <c r="C90" s="203" t="s">
        <v>391</v>
      </c>
      <c r="D90" s="203" t="s">
        <v>142</v>
      </c>
      <c r="E90" s="204" t="s">
        <v>1113</v>
      </c>
      <c r="F90" s="205" t="s">
        <v>1114</v>
      </c>
      <c r="G90" s="206" t="s">
        <v>145</v>
      </c>
      <c r="H90" s="207">
        <v>10</v>
      </c>
      <c r="I90" s="208"/>
      <c r="J90" s="209">
        <f>ROUND(I90*H90,2)</f>
        <v>0</v>
      </c>
      <c r="K90" s="205" t="s">
        <v>146</v>
      </c>
      <c r="L90" s="43"/>
      <c r="M90" s="210" t="s">
        <v>19</v>
      </c>
      <c r="N90" s="211" t="s">
        <v>46</v>
      </c>
      <c r="O90" s="83"/>
      <c r="P90" s="212">
        <f>O90*H90</f>
        <v>0</v>
      </c>
      <c r="Q90" s="212">
        <v>0.00040999999999999999</v>
      </c>
      <c r="R90" s="212">
        <f>Q90*H90</f>
        <v>0.0040999999999999995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291</v>
      </c>
      <c r="AT90" s="214" t="s">
        <v>142</v>
      </c>
      <c r="AU90" s="214" t="s">
        <v>85</v>
      </c>
      <c r="AY90" s="16" t="s">
        <v>138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83</v>
      </c>
      <c r="BK90" s="215">
        <f>ROUND(I90*H90,2)</f>
        <v>0</v>
      </c>
      <c r="BL90" s="16" t="s">
        <v>291</v>
      </c>
      <c r="BM90" s="214" t="s">
        <v>1115</v>
      </c>
    </row>
    <row r="91" s="2" customFormat="1">
      <c r="A91" s="37"/>
      <c r="B91" s="38"/>
      <c r="C91" s="39"/>
      <c r="D91" s="216" t="s">
        <v>149</v>
      </c>
      <c r="E91" s="39"/>
      <c r="F91" s="217" t="s">
        <v>1116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149</v>
      </c>
      <c r="AU91" s="16" t="s">
        <v>85</v>
      </c>
    </row>
    <row r="92" s="2" customFormat="1" ht="16.5" customHeight="1">
      <c r="A92" s="37"/>
      <c r="B92" s="38"/>
      <c r="C92" s="203" t="s">
        <v>83</v>
      </c>
      <c r="D92" s="203" t="s">
        <v>142</v>
      </c>
      <c r="E92" s="204" t="s">
        <v>1117</v>
      </c>
      <c r="F92" s="205" t="s">
        <v>1118</v>
      </c>
      <c r="G92" s="206" t="s">
        <v>145</v>
      </c>
      <c r="H92" s="207">
        <v>2</v>
      </c>
      <c r="I92" s="208"/>
      <c r="J92" s="209">
        <f>ROUND(I92*H92,2)</f>
        <v>0</v>
      </c>
      <c r="K92" s="205" t="s">
        <v>19</v>
      </c>
      <c r="L92" s="43"/>
      <c r="M92" s="210" t="s">
        <v>19</v>
      </c>
      <c r="N92" s="211" t="s">
        <v>46</v>
      </c>
      <c r="O92" s="83"/>
      <c r="P92" s="212">
        <f>O92*H92</f>
        <v>0</v>
      </c>
      <c r="Q92" s="212">
        <v>0.00048000000000000001</v>
      </c>
      <c r="R92" s="212">
        <f>Q92*H92</f>
        <v>0.00096000000000000002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291</v>
      </c>
      <c r="AT92" s="214" t="s">
        <v>142</v>
      </c>
      <c r="AU92" s="214" t="s">
        <v>85</v>
      </c>
      <c r="AY92" s="16" t="s">
        <v>138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83</v>
      </c>
      <c r="BK92" s="215">
        <f>ROUND(I92*H92,2)</f>
        <v>0</v>
      </c>
      <c r="BL92" s="16" t="s">
        <v>291</v>
      </c>
      <c r="BM92" s="214" t="s">
        <v>1119</v>
      </c>
    </row>
    <row r="93" s="2" customFormat="1" ht="16.5" customHeight="1">
      <c r="A93" s="37"/>
      <c r="B93" s="38"/>
      <c r="C93" s="203" t="s">
        <v>386</v>
      </c>
      <c r="D93" s="203" t="s">
        <v>142</v>
      </c>
      <c r="E93" s="204" t="s">
        <v>1120</v>
      </c>
      <c r="F93" s="205" t="s">
        <v>1121</v>
      </c>
      <c r="G93" s="206" t="s">
        <v>145</v>
      </c>
      <c r="H93" s="207">
        <v>7</v>
      </c>
      <c r="I93" s="208"/>
      <c r="J93" s="209">
        <f>ROUND(I93*H93,2)</f>
        <v>0</v>
      </c>
      <c r="K93" s="205" t="s">
        <v>146</v>
      </c>
      <c r="L93" s="43"/>
      <c r="M93" s="210" t="s">
        <v>19</v>
      </c>
      <c r="N93" s="211" t="s">
        <v>46</v>
      </c>
      <c r="O93" s="83"/>
      <c r="P93" s="212">
        <f>O93*H93</f>
        <v>0</v>
      </c>
      <c r="Q93" s="212">
        <v>0.00071000000000000002</v>
      </c>
      <c r="R93" s="212">
        <f>Q93*H93</f>
        <v>0.0049700000000000005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291</v>
      </c>
      <c r="AT93" s="214" t="s">
        <v>142</v>
      </c>
      <c r="AU93" s="214" t="s">
        <v>85</v>
      </c>
      <c r="AY93" s="16" t="s">
        <v>138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83</v>
      </c>
      <c r="BK93" s="215">
        <f>ROUND(I93*H93,2)</f>
        <v>0</v>
      </c>
      <c r="BL93" s="16" t="s">
        <v>291</v>
      </c>
      <c r="BM93" s="214" t="s">
        <v>1122</v>
      </c>
    </row>
    <row r="94" s="2" customFormat="1">
      <c r="A94" s="37"/>
      <c r="B94" s="38"/>
      <c r="C94" s="39"/>
      <c r="D94" s="216" t="s">
        <v>149</v>
      </c>
      <c r="E94" s="39"/>
      <c r="F94" s="217" t="s">
        <v>1123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149</v>
      </c>
      <c r="AU94" s="16" t="s">
        <v>85</v>
      </c>
    </row>
    <row r="95" s="2" customFormat="1" ht="24.15" customHeight="1">
      <c r="A95" s="37"/>
      <c r="B95" s="38"/>
      <c r="C95" s="203" t="s">
        <v>448</v>
      </c>
      <c r="D95" s="203" t="s">
        <v>142</v>
      </c>
      <c r="E95" s="204" t="s">
        <v>1124</v>
      </c>
      <c r="F95" s="205" t="s">
        <v>1125</v>
      </c>
      <c r="G95" s="206" t="s">
        <v>145</v>
      </c>
      <c r="H95" s="207">
        <v>4</v>
      </c>
      <c r="I95" s="208"/>
      <c r="J95" s="209">
        <f>ROUND(I95*H95,2)</f>
        <v>0</v>
      </c>
      <c r="K95" s="205" t="s">
        <v>146</v>
      </c>
      <c r="L95" s="43"/>
      <c r="M95" s="210" t="s">
        <v>19</v>
      </c>
      <c r="N95" s="211" t="s">
        <v>46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291</v>
      </c>
      <c r="AT95" s="214" t="s">
        <v>142</v>
      </c>
      <c r="AU95" s="214" t="s">
        <v>85</v>
      </c>
      <c r="AY95" s="16" t="s">
        <v>138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83</v>
      </c>
      <c r="BK95" s="215">
        <f>ROUND(I95*H95,2)</f>
        <v>0</v>
      </c>
      <c r="BL95" s="16" t="s">
        <v>291</v>
      </c>
      <c r="BM95" s="214" t="s">
        <v>1126</v>
      </c>
    </row>
    <row r="96" s="2" customFormat="1">
      <c r="A96" s="37"/>
      <c r="B96" s="38"/>
      <c r="C96" s="39"/>
      <c r="D96" s="216" t="s">
        <v>149</v>
      </c>
      <c r="E96" s="39"/>
      <c r="F96" s="217" t="s">
        <v>1127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85</v>
      </c>
    </row>
    <row r="97" s="2" customFormat="1" ht="16.5" customHeight="1">
      <c r="A97" s="37"/>
      <c r="B97" s="38"/>
      <c r="C97" s="233" t="s">
        <v>880</v>
      </c>
      <c r="D97" s="233" t="s">
        <v>199</v>
      </c>
      <c r="E97" s="234" t="s">
        <v>1128</v>
      </c>
      <c r="F97" s="235" t="s">
        <v>1129</v>
      </c>
      <c r="G97" s="236" t="s">
        <v>145</v>
      </c>
      <c r="H97" s="237">
        <v>4</v>
      </c>
      <c r="I97" s="238"/>
      <c r="J97" s="239">
        <f>ROUND(I97*H97,2)</f>
        <v>0</v>
      </c>
      <c r="K97" s="235" t="s">
        <v>146</v>
      </c>
      <c r="L97" s="240"/>
      <c r="M97" s="241" t="s">
        <v>19</v>
      </c>
      <c r="N97" s="242" t="s">
        <v>46</v>
      </c>
      <c r="O97" s="83"/>
      <c r="P97" s="212">
        <f>O97*H97</f>
        <v>0</v>
      </c>
      <c r="Q97" s="212">
        <v>0.00081999999999999998</v>
      </c>
      <c r="R97" s="212">
        <f>Q97*H97</f>
        <v>0.0032799999999999999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311</v>
      </c>
      <c r="AT97" s="214" t="s">
        <v>199</v>
      </c>
      <c r="AU97" s="214" t="s">
        <v>85</v>
      </c>
      <c r="AY97" s="16" t="s">
        <v>138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83</v>
      </c>
      <c r="BK97" s="215">
        <f>ROUND(I97*H97,2)</f>
        <v>0</v>
      </c>
      <c r="BL97" s="16" t="s">
        <v>291</v>
      </c>
      <c r="BM97" s="214" t="s">
        <v>1130</v>
      </c>
    </row>
    <row r="98" s="13" customFormat="1">
      <c r="A98" s="13"/>
      <c r="B98" s="221"/>
      <c r="C98" s="222"/>
      <c r="D98" s="223" t="s">
        <v>151</v>
      </c>
      <c r="E98" s="222"/>
      <c r="F98" s="225" t="s">
        <v>1131</v>
      </c>
      <c r="G98" s="222"/>
      <c r="H98" s="226">
        <v>4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151</v>
      </c>
      <c r="AU98" s="232" t="s">
        <v>85</v>
      </c>
      <c r="AV98" s="13" t="s">
        <v>85</v>
      </c>
      <c r="AW98" s="13" t="s">
        <v>4</v>
      </c>
      <c r="AX98" s="13" t="s">
        <v>83</v>
      </c>
      <c r="AY98" s="232" t="s">
        <v>138</v>
      </c>
    </row>
    <row r="99" s="2" customFormat="1" ht="24.15" customHeight="1">
      <c r="A99" s="37"/>
      <c r="B99" s="38"/>
      <c r="C99" s="203" t="s">
        <v>85</v>
      </c>
      <c r="D99" s="203" t="s">
        <v>142</v>
      </c>
      <c r="E99" s="204" t="s">
        <v>1132</v>
      </c>
      <c r="F99" s="205" t="s">
        <v>1133</v>
      </c>
      <c r="G99" s="206" t="s">
        <v>263</v>
      </c>
      <c r="H99" s="207">
        <v>0.10000000000000001</v>
      </c>
      <c r="I99" s="208"/>
      <c r="J99" s="209">
        <f>ROUND(I99*H99,2)</f>
        <v>0</v>
      </c>
      <c r="K99" s="205" t="s">
        <v>19</v>
      </c>
      <c r="L99" s="43"/>
      <c r="M99" s="210" t="s">
        <v>19</v>
      </c>
      <c r="N99" s="211" t="s">
        <v>46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291</v>
      </c>
      <c r="AT99" s="214" t="s">
        <v>142</v>
      </c>
      <c r="AU99" s="214" t="s">
        <v>85</v>
      </c>
      <c r="AY99" s="16" t="s">
        <v>138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83</v>
      </c>
      <c r="BK99" s="215">
        <f>ROUND(I99*H99,2)</f>
        <v>0</v>
      </c>
      <c r="BL99" s="16" t="s">
        <v>291</v>
      </c>
      <c r="BM99" s="214" t="s">
        <v>1134</v>
      </c>
    </row>
    <row r="100" s="2" customFormat="1" ht="24.15" customHeight="1">
      <c r="A100" s="37"/>
      <c r="B100" s="38"/>
      <c r="C100" s="203" t="s">
        <v>139</v>
      </c>
      <c r="D100" s="203" t="s">
        <v>142</v>
      </c>
      <c r="E100" s="204" t="s">
        <v>1135</v>
      </c>
      <c r="F100" s="205" t="s">
        <v>1136</v>
      </c>
      <c r="G100" s="206" t="s">
        <v>263</v>
      </c>
      <c r="H100" s="207">
        <v>0.10000000000000001</v>
      </c>
      <c r="I100" s="208"/>
      <c r="J100" s="209">
        <f>ROUND(I100*H100,2)</f>
        <v>0</v>
      </c>
      <c r="K100" s="205" t="s">
        <v>19</v>
      </c>
      <c r="L100" s="43"/>
      <c r="M100" s="210" t="s">
        <v>19</v>
      </c>
      <c r="N100" s="211" t="s">
        <v>46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291</v>
      </c>
      <c r="AT100" s="214" t="s">
        <v>142</v>
      </c>
      <c r="AU100" s="214" t="s">
        <v>85</v>
      </c>
      <c r="AY100" s="16" t="s">
        <v>138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83</v>
      </c>
      <c r="BK100" s="215">
        <f>ROUND(I100*H100,2)</f>
        <v>0</v>
      </c>
      <c r="BL100" s="16" t="s">
        <v>291</v>
      </c>
      <c r="BM100" s="214" t="s">
        <v>1137</v>
      </c>
    </row>
    <row r="101" s="12" customFormat="1" ht="22.8" customHeight="1">
      <c r="A101" s="12"/>
      <c r="B101" s="187"/>
      <c r="C101" s="188"/>
      <c r="D101" s="189" t="s">
        <v>74</v>
      </c>
      <c r="E101" s="201" t="s">
        <v>1138</v>
      </c>
      <c r="F101" s="201" t="s">
        <v>1139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SUM(P102:P111)</f>
        <v>0</v>
      </c>
      <c r="Q101" s="195"/>
      <c r="R101" s="196">
        <f>SUM(R102:R111)</f>
        <v>0.05185</v>
      </c>
      <c r="S101" s="195"/>
      <c r="T101" s="197">
        <f>SUM(T102:T111)</f>
        <v>0.00055999999999999995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8" t="s">
        <v>85</v>
      </c>
      <c r="AT101" s="199" t="s">
        <v>74</v>
      </c>
      <c r="AU101" s="199" t="s">
        <v>83</v>
      </c>
      <c r="AY101" s="198" t="s">
        <v>138</v>
      </c>
      <c r="BK101" s="200">
        <f>SUM(BK102:BK111)</f>
        <v>0</v>
      </c>
    </row>
    <row r="102" s="2" customFormat="1" ht="16.5" customHeight="1">
      <c r="A102" s="37"/>
      <c r="B102" s="38"/>
      <c r="C102" s="203" t="s">
        <v>147</v>
      </c>
      <c r="D102" s="203" t="s">
        <v>142</v>
      </c>
      <c r="E102" s="204" t="s">
        <v>1140</v>
      </c>
      <c r="F102" s="205" t="s">
        <v>1141</v>
      </c>
      <c r="G102" s="206" t="s">
        <v>145</v>
      </c>
      <c r="H102" s="207">
        <v>2</v>
      </c>
      <c r="I102" s="208"/>
      <c r="J102" s="209">
        <f>ROUND(I102*H102,2)</f>
        <v>0</v>
      </c>
      <c r="K102" s="205" t="s">
        <v>19</v>
      </c>
      <c r="L102" s="43"/>
      <c r="M102" s="210" t="s">
        <v>19</v>
      </c>
      <c r="N102" s="211" t="s">
        <v>46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0.00027999999999999998</v>
      </c>
      <c r="T102" s="213">
        <f>S102*H102</f>
        <v>0.00055999999999999995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291</v>
      </c>
      <c r="AT102" s="214" t="s">
        <v>142</v>
      </c>
      <c r="AU102" s="214" t="s">
        <v>85</v>
      </c>
      <c r="AY102" s="16" t="s">
        <v>138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83</v>
      </c>
      <c r="BK102" s="215">
        <f>ROUND(I102*H102,2)</f>
        <v>0</v>
      </c>
      <c r="BL102" s="16" t="s">
        <v>291</v>
      </c>
      <c r="BM102" s="214" t="s">
        <v>1142</v>
      </c>
    </row>
    <row r="103" s="2" customFormat="1" ht="24.15" customHeight="1">
      <c r="A103" s="37"/>
      <c r="B103" s="38"/>
      <c r="C103" s="203" t="s">
        <v>221</v>
      </c>
      <c r="D103" s="203" t="s">
        <v>142</v>
      </c>
      <c r="E103" s="204" t="s">
        <v>1143</v>
      </c>
      <c r="F103" s="205" t="s">
        <v>1144</v>
      </c>
      <c r="G103" s="206" t="s">
        <v>145</v>
      </c>
      <c r="H103" s="207">
        <v>30</v>
      </c>
      <c r="I103" s="208"/>
      <c r="J103" s="209">
        <f>ROUND(I103*H103,2)</f>
        <v>0</v>
      </c>
      <c r="K103" s="205" t="s">
        <v>19</v>
      </c>
      <c r="L103" s="43"/>
      <c r="M103" s="210" t="s">
        <v>19</v>
      </c>
      <c r="N103" s="211" t="s">
        <v>46</v>
      </c>
      <c r="O103" s="83"/>
      <c r="P103" s="212">
        <f>O103*H103</f>
        <v>0</v>
      </c>
      <c r="Q103" s="212">
        <v>0.00097999999999999997</v>
      </c>
      <c r="R103" s="212">
        <f>Q103*H103</f>
        <v>0.029399999999999999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291</v>
      </c>
      <c r="AT103" s="214" t="s">
        <v>142</v>
      </c>
      <c r="AU103" s="214" t="s">
        <v>85</v>
      </c>
      <c r="AY103" s="16" t="s">
        <v>138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83</v>
      </c>
      <c r="BK103" s="215">
        <f>ROUND(I103*H103,2)</f>
        <v>0</v>
      </c>
      <c r="BL103" s="16" t="s">
        <v>291</v>
      </c>
      <c r="BM103" s="214" t="s">
        <v>1145</v>
      </c>
    </row>
    <row r="104" s="2" customFormat="1" ht="21.75" customHeight="1">
      <c r="A104" s="37"/>
      <c r="B104" s="38"/>
      <c r="C104" s="203" t="s">
        <v>401</v>
      </c>
      <c r="D104" s="203" t="s">
        <v>142</v>
      </c>
      <c r="E104" s="204" t="s">
        <v>1146</v>
      </c>
      <c r="F104" s="205" t="s">
        <v>1147</v>
      </c>
      <c r="G104" s="206" t="s">
        <v>145</v>
      </c>
      <c r="H104" s="207">
        <v>10</v>
      </c>
      <c r="I104" s="208"/>
      <c r="J104" s="209">
        <f>ROUND(I104*H104,2)</f>
        <v>0</v>
      </c>
      <c r="K104" s="205" t="s">
        <v>146</v>
      </c>
      <c r="L104" s="43"/>
      <c r="M104" s="210" t="s">
        <v>19</v>
      </c>
      <c r="N104" s="211" t="s">
        <v>46</v>
      </c>
      <c r="O104" s="83"/>
      <c r="P104" s="212">
        <f>O104*H104</f>
        <v>0</v>
      </c>
      <c r="Q104" s="212">
        <v>0.0015299999999999999</v>
      </c>
      <c r="R104" s="212">
        <f>Q104*H104</f>
        <v>0.015299999999999999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291</v>
      </c>
      <c r="AT104" s="214" t="s">
        <v>142</v>
      </c>
      <c r="AU104" s="214" t="s">
        <v>85</v>
      </c>
      <c r="AY104" s="16" t="s">
        <v>138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83</v>
      </c>
      <c r="BK104" s="215">
        <f>ROUND(I104*H104,2)</f>
        <v>0</v>
      </c>
      <c r="BL104" s="16" t="s">
        <v>291</v>
      </c>
      <c r="BM104" s="214" t="s">
        <v>1148</v>
      </c>
    </row>
    <row r="105" s="2" customFormat="1">
      <c r="A105" s="37"/>
      <c r="B105" s="38"/>
      <c r="C105" s="39"/>
      <c r="D105" s="216" t="s">
        <v>149</v>
      </c>
      <c r="E105" s="39"/>
      <c r="F105" s="217" t="s">
        <v>1149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85</v>
      </c>
    </row>
    <row r="106" s="2" customFormat="1" ht="24.15" customHeight="1">
      <c r="A106" s="37"/>
      <c r="B106" s="38"/>
      <c r="C106" s="203" t="s">
        <v>166</v>
      </c>
      <c r="D106" s="203" t="s">
        <v>142</v>
      </c>
      <c r="E106" s="204" t="s">
        <v>1150</v>
      </c>
      <c r="F106" s="205" t="s">
        <v>1151</v>
      </c>
      <c r="G106" s="206" t="s">
        <v>145</v>
      </c>
      <c r="H106" s="207">
        <v>25</v>
      </c>
      <c r="I106" s="208"/>
      <c r="J106" s="209">
        <f>ROUND(I106*H106,2)</f>
        <v>0</v>
      </c>
      <c r="K106" s="205" t="s">
        <v>19</v>
      </c>
      <c r="L106" s="43"/>
      <c r="M106" s="210" t="s">
        <v>19</v>
      </c>
      <c r="N106" s="211" t="s">
        <v>46</v>
      </c>
      <c r="O106" s="83"/>
      <c r="P106" s="212">
        <f>O106*H106</f>
        <v>0</v>
      </c>
      <c r="Q106" s="212">
        <v>5.0000000000000002E-05</v>
      </c>
      <c r="R106" s="212">
        <f>Q106*H106</f>
        <v>0.00125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291</v>
      </c>
      <c r="AT106" s="214" t="s">
        <v>142</v>
      </c>
      <c r="AU106" s="214" t="s">
        <v>85</v>
      </c>
      <c r="AY106" s="16" t="s">
        <v>138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83</v>
      </c>
      <c r="BK106" s="215">
        <f>ROUND(I106*H106,2)</f>
        <v>0</v>
      </c>
      <c r="BL106" s="16" t="s">
        <v>291</v>
      </c>
      <c r="BM106" s="214" t="s">
        <v>1152</v>
      </c>
    </row>
    <row r="107" s="2" customFormat="1" ht="33" customHeight="1">
      <c r="A107" s="37"/>
      <c r="B107" s="38"/>
      <c r="C107" s="203" t="s">
        <v>243</v>
      </c>
      <c r="D107" s="203" t="s">
        <v>142</v>
      </c>
      <c r="E107" s="204" t="s">
        <v>1153</v>
      </c>
      <c r="F107" s="205" t="s">
        <v>1154</v>
      </c>
      <c r="G107" s="206" t="s">
        <v>145</v>
      </c>
      <c r="H107" s="207">
        <v>15</v>
      </c>
      <c r="I107" s="208"/>
      <c r="J107" s="209">
        <f>ROUND(I107*H107,2)</f>
        <v>0</v>
      </c>
      <c r="K107" s="205" t="s">
        <v>19</v>
      </c>
      <c r="L107" s="43"/>
      <c r="M107" s="210" t="s">
        <v>19</v>
      </c>
      <c r="N107" s="211" t="s">
        <v>46</v>
      </c>
      <c r="O107" s="83"/>
      <c r="P107" s="212">
        <f>O107*H107</f>
        <v>0</v>
      </c>
      <c r="Q107" s="212">
        <v>0.00012</v>
      </c>
      <c r="R107" s="212">
        <f>Q107*H107</f>
        <v>0.0018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291</v>
      </c>
      <c r="AT107" s="214" t="s">
        <v>142</v>
      </c>
      <c r="AU107" s="214" t="s">
        <v>85</v>
      </c>
      <c r="AY107" s="16" t="s">
        <v>138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83</v>
      </c>
      <c r="BK107" s="215">
        <f>ROUND(I107*H107,2)</f>
        <v>0</v>
      </c>
      <c r="BL107" s="16" t="s">
        <v>291</v>
      </c>
      <c r="BM107" s="214" t="s">
        <v>1155</v>
      </c>
    </row>
    <row r="108" s="2" customFormat="1" ht="16.5" customHeight="1">
      <c r="A108" s="37"/>
      <c r="B108" s="38"/>
      <c r="C108" s="203" t="s">
        <v>802</v>
      </c>
      <c r="D108" s="203" t="s">
        <v>142</v>
      </c>
      <c r="E108" s="204" t="s">
        <v>1156</v>
      </c>
      <c r="F108" s="205" t="s">
        <v>1157</v>
      </c>
      <c r="G108" s="206" t="s">
        <v>163</v>
      </c>
      <c r="H108" s="207">
        <v>10</v>
      </c>
      <c r="I108" s="208"/>
      <c r="J108" s="209">
        <f>ROUND(I108*H108,2)</f>
        <v>0</v>
      </c>
      <c r="K108" s="205" t="s">
        <v>146</v>
      </c>
      <c r="L108" s="43"/>
      <c r="M108" s="210" t="s">
        <v>19</v>
      </c>
      <c r="N108" s="211" t="s">
        <v>46</v>
      </c>
      <c r="O108" s="83"/>
      <c r="P108" s="212">
        <f>O108*H108</f>
        <v>0</v>
      </c>
      <c r="Q108" s="212">
        <v>0.00040999999999999999</v>
      </c>
      <c r="R108" s="212">
        <f>Q108*H108</f>
        <v>0.0040999999999999995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291</v>
      </c>
      <c r="AT108" s="214" t="s">
        <v>142</v>
      </c>
      <c r="AU108" s="214" t="s">
        <v>85</v>
      </c>
      <c r="AY108" s="16" t="s">
        <v>138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83</v>
      </c>
      <c r="BK108" s="215">
        <f>ROUND(I108*H108,2)</f>
        <v>0</v>
      </c>
      <c r="BL108" s="16" t="s">
        <v>291</v>
      </c>
      <c r="BM108" s="214" t="s">
        <v>1158</v>
      </c>
    </row>
    <row r="109" s="2" customFormat="1">
      <c r="A109" s="37"/>
      <c r="B109" s="38"/>
      <c r="C109" s="39"/>
      <c r="D109" s="216" t="s">
        <v>149</v>
      </c>
      <c r="E109" s="39"/>
      <c r="F109" s="217" t="s">
        <v>1159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149</v>
      </c>
      <c r="AU109" s="16" t="s">
        <v>85</v>
      </c>
    </row>
    <row r="110" s="2" customFormat="1" ht="24.15" customHeight="1">
      <c r="A110" s="37"/>
      <c r="B110" s="38"/>
      <c r="C110" s="203" t="s">
        <v>202</v>
      </c>
      <c r="D110" s="203" t="s">
        <v>142</v>
      </c>
      <c r="E110" s="204" t="s">
        <v>1160</v>
      </c>
      <c r="F110" s="205" t="s">
        <v>1161</v>
      </c>
      <c r="G110" s="206" t="s">
        <v>263</v>
      </c>
      <c r="H110" s="207">
        <v>0.10000000000000001</v>
      </c>
      <c r="I110" s="208"/>
      <c r="J110" s="209">
        <f>ROUND(I110*H110,2)</f>
        <v>0</v>
      </c>
      <c r="K110" s="205" t="s">
        <v>19</v>
      </c>
      <c r="L110" s="43"/>
      <c r="M110" s="210" t="s">
        <v>19</v>
      </c>
      <c r="N110" s="211" t="s">
        <v>46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291</v>
      </c>
      <c r="AT110" s="214" t="s">
        <v>142</v>
      </c>
      <c r="AU110" s="214" t="s">
        <v>85</v>
      </c>
      <c r="AY110" s="16" t="s">
        <v>138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83</v>
      </c>
      <c r="BK110" s="215">
        <f>ROUND(I110*H110,2)</f>
        <v>0</v>
      </c>
      <c r="BL110" s="16" t="s">
        <v>291</v>
      </c>
      <c r="BM110" s="214" t="s">
        <v>1162</v>
      </c>
    </row>
    <row r="111" s="2" customFormat="1" ht="24.15" customHeight="1">
      <c r="A111" s="37"/>
      <c r="B111" s="38"/>
      <c r="C111" s="203" t="s">
        <v>219</v>
      </c>
      <c r="D111" s="203" t="s">
        <v>142</v>
      </c>
      <c r="E111" s="204" t="s">
        <v>1163</v>
      </c>
      <c r="F111" s="205" t="s">
        <v>1164</v>
      </c>
      <c r="G111" s="206" t="s">
        <v>263</v>
      </c>
      <c r="H111" s="207">
        <v>0.10000000000000001</v>
      </c>
      <c r="I111" s="208"/>
      <c r="J111" s="209">
        <f>ROUND(I111*H111,2)</f>
        <v>0</v>
      </c>
      <c r="K111" s="205" t="s">
        <v>19</v>
      </c>
      <c r="L111" s="43"/>
      <c r="M111" s="210" t="s">
        <v>19</v>
      </c>
      <c r="N111" s="211" t="s">
        <v>46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291</v>
      </c>
      <c r="AT111" s="214" t="s">
        <v>142</v>
      </c>
      <c r="AU111" s="214" t="s">
        <v>85</v>
      </c>
      <c r="AY111" s="16" t="s">
        <v>138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83</v>
      </c>
      <c r="BK111" s="215">
        <f>ROUND(I111*H111,2)</f>
        <v>0</v>
      </c>
      <c r="BL111" s="16" t="s">
        <v>291</v>
      </c>
      <c r="BM111" s="214" t="s">
        <v>1165</v>
      </c>
    </row>
    <row r="112" s="12" customFormat="1" ht="22.8" customHeight="1">
      <c r="A112" s="12"/>
      <c r="B112" s="187"/>
      <c r="C112" s="188"/>
      <c r="D112" s="189" t="s">
        <v>74</v>
      </c>
      <c r="E112" s="201" t="s">
        <v>285</v>
      </c>
      <c r="F112" s="201" t="s">
        <v>286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SUM(P113:P127)</f>
        <v>0</v>
      </c>
      <c r="Q112" s="195"/>
      <c r="R112" s="196">
        <f>SUM(R113:R127)</f>
        <v>0.080680000000000002</v>
      </c>
      <c r="S112" s="195"/>
      <c r="T112" s="197">
        <f>SUM(T113:T127)</f>
        <v>0.00084999999999999995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85</v>
      </c>
      <c r="AT112" s="199" t="s">
        <v>74</v>
      </c>
      <c r="AU112" s="199" t="s">
        <v>83</v>
      </c>
      <c r="AY112" s="198" t="s">
        <v>138</v>
      </c>
      <c r="BK112" s="200">
        <f>SUM(BK113:BK127)</f>
        <v>0</v>
      </c>
    </row>
    <row r="113" s="2" customFormat="1" ht="16.5" customHeight="1">
      <c r="A113" s="37"/>
      <c r="B113" s="38"/>
      <c r="C113" s="233" t="s">
        <v>152</v>
      </c>
      <c r="D113" s="233" t="s">
        <v>199</v>
      </c>
      <c r="E113" s="234" t="s">
        <v>1166</v>
      </c>
      <c r="F113" s="235" t="s">
        <v>1167</v>
      </c>
      <c r="G113" s="236" t="s">
        <v>163</v>
      </c>
      <c r="H113" s="237">
        <v>2</v>
      </c>
      <c r="I113" s="238"/>
      <c r="J113" s="239">
        <f>ROUND(I113*H113,2)</f>
        <v>0</v>
      </c>
      <c r="K113" s="235" t="s">
        <v>146</v>
      </c>
      <c r="L113" s="240"/>
      <c r="M113" s="241" t="s">
        <v>19</v>
      </c>
      <c r="N113" s="242" t="s">
        <v>46</v>
      </c>
      <c r="O113" s="83"/>
      <c r="P113" s="212">
        <f>O113*H113</f>
        <v>0</v>
      </c>
      <c r="Q113" s="212">
        <v>0.0074999999999999997</v>
      </c>
      <c r="R113" s="212">
        <f>Q113*H113</f>
        <v>0.014999999999999999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311</v>
      </c>
      <c r="AT113" s="214" t="s">
        <v>199</v>
      </c>
      <c r="AU113" s="214" t="s">
        <v>85</v>
      </c>
      <c r="AY113" s="16" t="s">
        <v>138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83</v>
      </c>
      <c r="BK113" s="215">
        <f>ROUND(I113*H113,2)</f>
        <v>0</v>
      </c>
      <c r="BL113" s="16" t="s">
        <v>291</v>
      </c>
      <c r="BM113" s="214" t="s">
        <v>1168</v>
      </c>
    </row>
    <row r="114" s="2" customFormat="1" ht="16.5" customHeight="1">
      <c r="A114" s="37"/>
      <c r="B114" s="38"/>
      <c r="C114" s="233" t="s">
        <v>273</v>
      </c>
      <c r="D114" s="233" t="s">
        <v>199</v>
      </c>
      <c r="E114" s="234" t="s">
        <v>1169</v>
      </c>
      <c r="F114" s="235" t="s">
        <v>1170</v>
      </c>
      <c r="G114" s="236" t="s">
        <v>163</v>
      </c>
      <c r="H114" s="237">
        <v>2</v>
      </c>
      <c r="I114" s="238"/>
      <c r="J114" s="239">
        <f>ROUND(I114*H114,2)</f>
        <v>0</v>
      </c>
      <c r="K114" s="235" t="s">
        <v>146</v>
      </c>
      <c r="L114" s="240"/>
      <c r="M114" s="241" t="s">
        <v>19</v>
      </c>
      <c r="N114" s="242" t="s">
        <v>46</v>
      </c>
      <c r="O114" s="83"/>
      <c r="P114" s="212">
        <f>O114*H114</f>
        <v>0</v>
      </c>
      <c r="Q114" s="212">
        <v>0.00050000000000000001</v>
      </c>
      <c r="R114" s="212">
        <f>Q114*H114</f>
        <v>0.001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311</v>
      </c>
      <c r="AT114" s="214" t="s">
        <v>199</v>
      </c>
      <c r="AU114" s="214" t="s">
        <v>85</v>
      </c>
      <c r="AY114" s="16" t="s">
        <v>138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83</v>
      </c>
      <c r="BK114" s="215">
        <f>ROUND(I114*H114,2)</f>
        <v>0</v>
      </c>
      <c r="BL114" s="16" t="s">
        <v>291</v>
      </c>
      <c r="BM114" s="214" t="s">
        <v>1171</v>
      </c>
    </row>
    <row r="115" s="2" customFormat="1" ht="24.15" customHeight="1">
      <c r="A115" s="37"/>
      <c r="B115" s="38"/>
      <c r="C115" s="203" t="s">
        <v>457</v>
      </c>
      <c r="D115" s="203" t="s">
        <v>142</v>
      </c>
      <c r="E115" s="204" t="s">
        <v>1172</v>
      </c>
      <c r="F115" s="205" t="s">
        <v>1173</v>
      </c>
      <c r="G115" s="206" t="s">
        <v>290</v>
      </c>
      <c r="H115" s="207">
        <v>3</v>
      </c>
      <c r="I115" s="208"/>
      <c r="J115" s="209">
        <f>ROUND(I115*H115,2)</f>
        <v>0</v>
      </c>
      <c r="K115" s="205" t="s">
        <v>146</v>
      </c>
      <c r="L115" s="43"/>
      <c r="M115" s="210" t="s">
        <v>19</v>
      </c>
      <c r="N115" s="211" t="s">
        <v>46</v>
      </c>
      <c r="O115" s="83"/>
      <c r="P115" s="212">
        <f>O115*H115</f>
        <v>0</v>
      </c>
      <c r="Q115" s="212">
        <v>0.016070000000000001</v>
      </c>
      <c r="R115" s="212">
        <f>Q115*H115</f>
        <v>0.048210000000000003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291</v>
      </c>
      <c r="AT115" s="214" t="s">
        <v>142</v>
      </c>
      <c r="AU115" s="214" t="s">
        <v>85</v>
      </c>
      <c r="AY115" s="16" t="s">
        <v>138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83</v>
      </c>
      <c r="BK115" s="215">
        <f>ROUND(I115*H115,2)</f>
        <v>0</v>
      </c>
      <c r="BL115" s="16" t="s">
        <v>291</v>
      </c>
      <c r="BM115" s="214" t="s">
        <v>1174</v>
      </c>
    </row>
    <row r="116" s="2" customFormat="1">
      <c r="A116" s="37"/>
      <c r="B116" s="38"/>
      <c r="C116" s="39"/>
      <c r="D116" s="216" t="s">
        <v>149</v>
      </c>
      <c r="E116" s="39"/>
      <c r="F116" s="217" t="s">
        <v>1175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149</v>
      </c>
      <c r="AU116" s="16" t="s">
        <v>85</v>
      </c>
    </row>
    <row r="117" s="2" customFormat="1" ht="24.15" customHeight="1">
      <c r="A117" s="37"/>
      <c r="B117" s="38"/>
      <c r="C117" s="203" t="s">
        <v>693</v>
      </c>
      <c r="D117" s="203" t="s">
        <v>142</v>
      </c>
      <c r="E117" s="204" t="s">
        <v>1176</v>
      </c>
      <c r="F117" s="205" t="s">
        <v>1177</v>
      </c>
      <c r="G117" s="206" t="s">
        <v>290</v>
      </c>
      <c r="H117" s="207">
        <v>1</v>
      </c>
      <c r="I117" s="208"/>
      <c r="J117" s="209">
        <f>ROUND(I117*H117,2)</f>
        <v>0</v>
      </c>
      <c r="K117" s="205" t="s">
        <v>19</v>
      </c>
      <c r="L117" s="43"/>
      <c r="M117" s="210" t="s">
        <v>19</v>
      </c>
      <c r="N117" s="211" t="s">
        <v>46</v>
      </c>
      <c r="O117" s="83"/>
      <c r="P117" s="212">
        <f>O117*H117</f>
        <v>0</v>
      </c>
      <c r="Q117" s="212">
        <v>0.0049300000000000004</v>
      </c>
      <c r="R117" s="212">
        <f>Q117*H117</f>
        <v>0.0049300000000000004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291</v>
      </c>
      <c r="AT117" s="214" t="s">
        <v>142</v>
      </c>
      <c r="AU117" s="214" t="s">
        <v>85</v>
      </c>
      <c r="AY117" s="16" t="s">
        <v>138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83</v>
      </c>
      <c r="BK117" s="215">
        <f>ROUND(I117*H117,2)</f>
        <v>0</v>
      </c>
      <c r="BL117" s="16" t="s">
        <v>291</v>
      </c>
      <c r="BM117" s="214" t="s">
        <v>1178</v>
      </c>
    </row>
    <row r="118" s="2" customFormat="1" ht="24.15" customHeight="1">
      <c r="A118" s="37"/>
      <c r="B118" s="38"/>
      <c r="C118" s="203" t="s">
        <v>696</v>
      </c>
      <c r="D118" s="203" t="s">
        <v>142</v>
      </c>
      <c r="E118" s="204" t="s">
        <v>1179</v>
      </c>
      <c r="F118" s="205" t="s">
        <v>1180</v>
      </c>
      <c r="G118" s="206" t="s">
        <v>263</v>
      </c>
      <c r="H118" s="207">
        <v>0.5</v>
      </c>
      <c r="I118" s="208"/>
      <c r="J118" s="209">
        <f>ROUND(I118*H118,2)</f>
        <v>0</v>
      </c>
      <c r="K118" s="205" t="s">
        <v>19</v>
      </c>
      <c r="L118" s="43"/>
      <c r="M118" s="210" t="s">
        <v>19</v>
      </c>
      <c r="N118" s="211" t="s">
        <v>46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291</v>
      </c>
      <c r="AT118" s="214" t="s">
        <v>142</v>
      </c>
      <c r="AU118" s="214" t="s">
        <v>85</v>
      </c>
      <c r="AY118" s="16" t="s">
        <v>138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83</v>
      </c>
      <c r="BK118" s="215">
        <f>ROUND(I118*H118,2)</f>
        <v>0</v>
      </c>
      <c r="BL118" s="16" t="s">
        <v>291</v>
      </c>
      <c r="BM118" s="214" t="s">
        <v>1181</v>
      </c>
    </row>
    <row r="119" s="2" customFormat="1" ht="16.5" customHeight="1">
      <c r="A119" s="37"/>
      <c r="B119" s="38"/>
      <c r="C119" s="203" t="s">
        <v>8</v>
      </c>
      <c r="D119" s="203" t="s">
        <v>142</v>
      </c>
      <c r="E119" s="204" t="s">
        <v>1182</v>
      </c>
      <c r="F119" s="205" t="s">
        <v>1183</v>
      </c>
      <c r="G119" s="206" t="s">
        <v>290</v>
      </c>
      <c r="H119" s="207">
        <v>10</v>
      </c>
      <c r="I119" s="208"/>
      <c r="J119" s="209">
        <f>ROUND(I119*H119,2)</f>
        <v>0</v>
      </c>
      <c r="K119" s="205" t="s">
        <v>19</v>
      </c>
      <c r="L119" s="43"/>
      <c r="M119" s="210" t="s">
        <v>19</v>
      </c>
      <c r="N119" s="211" t="s">
        <v>46</v>
      </c>
      <c r="O119" s="83"/>
      <c r="P119" s="212">
        <f>O119*H119</f>
        <v>0</v>
      </c>
      <c r="Q119" s="212">
        <v>0.00024000000000000001</v>
      </c>
      <c r="R119" s="212">
        <f>Q119*H119</f>
        <v>0.0024000000000000002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291</v>
      </c>
      <c r="AT119" s="214" t="s">
        <v>142</v>
      </c>
      <c r="AU119" s="214" t="s">
        <v>85</v>
      </c>
      <c r="AY119" s="16" t="s">
        <v>138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83</v>
      </c>
      <c r="BK119" s="215">
        <f>ROUND(I119*H119,2)</f>
        <v>0</v>
      </c>
      <c r="BL119" s="16" t="s">
        <v>291</v>
      </c>
      <c r="BM119" s="214" t="s">
        <v>1184</v>
      </c>
    </row>
    <row r="120" s="2" customFormat="1" ht="16.5" customHeight="1">
      <c r="A120" s="37"/>
      <c r="B120" s="38"/>
      <c r="C120" s="203" t="s">
        <v>291</v>
      </c>
      <c r="D120" s="203" t="s">
        <v>142</v>
      </c>
      <c r="E120" s="204" t="s">
        <v>1185</v>
      </c>
      <c r="F120" s="205" t="s">
        <v>1186</v>
      </c>
      <c r="G120" s="206" t="s">
        <v>290</v>
      </c>
      <c r="H120" s="207">
        <v>1</v>
      </c>
      <c r="I120" s="208"/>
      <c r="J120" s="209">
        <f>ROUND(I120*H120,2)</f>
        <v>0</v>
      </c>
      <c r="K120" s="205" t="s">
        <v>19</v>
      </c>
      <c r="L120" s="43"/>
      <c r="M120" s="210" t="s">
        <v>19</v>
      </c>
      <c r="N120" s="211" t="s">
        <v>46</v>
      </c>
      <c r="O120" s="83"/>
      <c r="P120" s="212">
        <f>O120*H120</f>
        <v>0</v>
      </c>
      <c r="Q120" s="212">
        <v>0.0018</v>
      </c>
      <c r="R120" s="212">
        <f>Q120*H120</f>
        <v>0.0018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291</v>
      </c>
      <c r="AT120" s="214" t="s">
        <v>142</v>
      </c>
      <c r="AU120" s="214" t="s">
        <v>85</v>
      </c>
      <c r="AY120" s="16" t="s">
        <v>138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83</v>
      </c>
      <c r="BK120" s="215">
        <f>ROUND(I120*H120,2)</f>
        <v>0</v>
      </c>
      <c r="BL120" s="16" t="s">
        <v>291</v>
      </c>
      <c r="BM120" s="214" t="s">
        <v>1187</v>
      </c>
    </row>
    <row r="121" s="2" customFormat="1" ht="16.5" customHeight="1">
      <c r="A121" s="37"/>
      <c r="B121" s="38"/>
      <c r="C121" s="203" t="s">
        <v>462</v>
      </c>
      <c r="D121" s="203" t="s">
        <v>142</v>
      </c>
      <c r="E121" s="204" t="s">
        <v>1188</v>
      </c>
      <c r="F121" s="205" t="s">
        <v>1189</v>
      </c>
      <c r="G121" s="206" t="s">
        <v>290</v>
      </c>
      <c r="H121" s="207">
        <v>3</v>
      </c>
      <c r="I121" s="208"/>
      <c r="J121" s="209">
        <f>ROUND(I121*H121,2)</f>
        <v>0</v>
      </c>
      <c r="K121" s="205" t="s">
        <v>146</v>
      </c>
      <c r="L121" s="43"/>
      <c r="M121" s="210" t="s">
        <v>19</v>
      </c>
      <c r="N121" s="211" t="s">
        <v>46</v>
      </c>
      <c r="O121" s="83"/>
      <c r="P121" s="212">
        <f>O121*H121</f>
        <v>0</v>
      </c>
      <c r="Q121" s="212">
        <v>0.0018400000000000001</v>
      </c>
      <c r="R121" s="212">
        <f>Q121*H121</f>
        <v>0.0055200000000000006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291</v>
      </c>
      <c r="AT121" s="214" t="s">
        <v>142</v>
      </c>
      <c r="AU121" s="214" t="s">
        <v>85</v>
      </c>
      <c r="AY121" s="16" t="s">
        <v>138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83</v>
      </c>
      <c r="BK121" s="215">
        <f>ROUND(I121*H121,2)</f>
        <v>0</v>
      </c>
      <c r="BL121" s="16" t="s">
        <v>291</v>
      </c>
      <c r="BM121" s="214" t="s">
        <v>1190</v>
      </c>
    </row>
    <row r="122" s="2" customFormat="1">
      <c r="A122" s="37"/>
      <c r="B122" s="38"/>
      <c r="C122" s="39"/>
      <c r="D122" s="216" t="s">
        <v>149</v>
      </c>
      <c r="E122" s="39"/>
      <c r="F122" s="217" t="s">
        <v>1191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149</v>
      </c>
      <c r="AU122" s="16" t="s">
        <v>85</v>
      </c>
    </row>
    <row r="123" s="2" customFormat="1" ht="16.5" customHeight="1">
      <c r="A123" s="37"/>
      <c r="B123" s="38"/>
      <c r="C123" s="203" t="s">
        <v>700</v>
      </c>
      <c r="D123" s="203" t="s">
        <v>142</v>
      </c>
      <c r="E123" s="204" t="s">
        <v>1192</v>
      </c>
      <c r="F123" s="205" t="s">
        <v>1193</v>
      </c>
      <c r="G123" s="206" t="s">
        <v>163</v>
      </c>
      <c r="H123" s="207">
        <v>1</v>
      </c>
      <c r="I123" s="208"/>
      <c r="J123" s="209">
        <f>ROUND(I123*H123,2)</f>
        <v>0</v>
      </c>
      <c r="K123" s="205" t="s">
        <v>19</v>
      </c>
      <c r="L123" s="43"/>
      <c r="M123" s="210" t="s">
        <v>19</v>
      </c>
      <c r="N123" s="211" t="s">
        <v>46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0.00084999999999999995</v>
      </c>
      <c r="T123" s="213">
        <f>S123*H123</f>
        <v>0.00084999999999999995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291</v>
      </c>
      <c r="AT123" s="214" t="s">
        <v>142</v>
      </c>
      <c r="AU123" s="214" t="s">
        <v>85</v>
      </c>
      <c r="AY123" s="16" t="s">
        <v>138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83</v>
      </c>
      <c r="BK123" s="215">
        <f>ROUND(I123*H123,2)</f>
        <v>0</v>
      </c>
      <c r="BL123" s="16" t="s">
        <v>291</v>
      </c>
      <c r="BM123" s="214" t="s">
        <v>1194</v>
      </c>
    </row>
    <row r="124" s="2" customFormat="1" ht="16.5" customHeight="1">
      <c r="A124" s="37"/>
      <c r="B124" s="38"/>
      <c r="C124" s="203" t="s">
        <v>467</v>
      </c>
      <c r="D124" s="203" t="s">
        <v>142</v>
      </c>
      <c r="E124" s="204" t="s">
        <v>1195</v>
      </c>
      <c r="F124" s="205" t="s">
        <v>1196</v>
      </c>
      <c r="G124" s="206" t="s">
        <v>163</v>
      </c>
      <c r="H124" s="207">
        <v>3</v>
      </c>
      <c r="I124" s="208"/>
      <c r="J124" s="209">
        <f>ROUND(I124*H124,2)</f>
        <v>0</v>
      </c>
      <c r="K124" s="205" t="s">
        <v>19</v>
      </c>
      <c r="L124" s="43"/>
      <c r="M124" s="210" t="s">
        <v>19</v>
      </c>
      <c r="N124" s="211" t="s">
        <v>46</v>
      </c>
      <c r="O124" s="83"/>
      <c r="P124" s="212">
        <f>O124*H124</f>
        <v>0</v>
      </c>
      <c r="Q124" s="212">
        <v>0.00024000000000000001</v>
      </c>
      <c r="R124" s="212">
        <f>Q124*H124</f>
        <v>0.00072000000000000005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291</v>
      </c>
      <c r="AT124" s="214" t="s">
        <v>142</v>
      </c>
      <c r="AU124" s="214" t="s">
        <v>85</v>
      </c>
      <c r="AY124" s="16" t="s">
        <v>138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83</v>
      </c>
      <c r="BK124" s="215">
        <f>ROUND(I124*H124,2)</f>
        <v>0</v>
      </c>
      <c r="BL124" s="16" t="s">
        <v>291</v>
      </c>
      <c r="BM124" s="214" t="s">
        <v>1197</v>
      </c>
    </row>
    <row r="125" s="2" customFormat="1" ht="21.75" customHeight="1">
      <c r="A125" s="37"/>
      <c r="B125" s="38"/>
      <c r="C125" s="203" t="s">
        <v>596</v>
      </c>
      <c r="D125" s="203" t="s">
        <v>142</v>
      </c>
      <c r="E125" s="204" t="s">
        <v>1198</v>
      </c>
      <c r="F125" s="205" t="s">
        <v>1199</v>
      </c>
      <c r="G125" s="206" t="s">
        <v>163</v>
      </c>
      <c r="H125" s="207">
        <v>1</v>
      </c>
      <c r="I125" s="208"/>
      <c r="J125" s="209">
        <f>ROUND(I125*H125,2)</f>
        <v>0</v>
      </c>
      <c r="K125" s="205" t="s">
        <v>19</v>
      </c>
      <c r="L125" s="43"/>
      <c r="M125" s="210" t="s">
        <v>19</v>
      </c>
      <c r="N125" s="211" t="s">
        <v>46</v>
      </c>
      <c r="O125" s="83"/>
      <c r="P125" s="212">
        <f>O125*H125</f>
        <v>0</v>
      </c>
      <c r="Q125" s="212">
        <v>0.00046999999999999999</v>
      </c>
      <c r="R125" s="212">
        <f>Q125*H125</f>
        <v>0.00046999999999999999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291</v>
      </c>
      <c r="AT125" s="214" t="s">
        <v>142</v>
      </c>
      <c r="AU125" s="214" t="s">
        <v>85</v>
      </c>
      <c r="AY125" s="16" t="s">
        <v>138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83</v>
      </c>
      <c r="BK125" s="215">
        <f>ROUND(I125*H125,2)</f>
        <v>0</v>
      </c>
      <c r="BL125" s="16" t="s">
        <v>291</v>
      </c>
      <c r="BM125" s="214" t="s">
        <v>1200</v>
      </c>
    </row>
    <row r="126" s="2" customFormat="1" ht="16.5" customHeight="1">
      <c r="A126" s="37"/>
      <c r="B126" s="38"/>
      <c r="C126" s="203" t="s">
        <v>618</v>
      </c>
      <c r="D126" s="203" t="s">
        <v>142</v>
      </c>
      <c r="E126" s="204" t="s">
        <v>1201</v>
      </c>
      <c r="F126" s="205" t="s">
        <v>1202</v>
      </c>
      <c r="G126" s="206" t="s">
        <v>1203</v>
      </c>
      <c r="H126" s="207">
        <v>1</v>
      </c>
      <c r="I126" s="208"/>
      <c r="J126" s="209">
        <f>ROUND(I126*H126,2)</f>
        <v>0</v>
      </c>
      <c r="K126" s="205" t="s">
        <v>19</v>
      </c>
      <c r="L126" s="43"/>
      <c r="M126" s="210" t="s">
        <v>19</v>
      </c>
      <c r="N126" s="211" t="s">
        <v>46</v>
      </c>
      <c r="O126" s="83"/>
      <c r="P126" s="212">
        <f>O126*H126</f>
        <v>0</v>
      </c>
      <c r="Q126" s="212">
        <v>0.00063000000000000003</v>
      </c>
      <c r="R126" s="212">
        <f>Q126*H126</f>
        <v>0.00063000000000000003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291</v>
      </c>
      <c r="AT126" s="214" t="s">
        <v>142</v>
      </c>
      <c r="AU126" s="214" t="s">
        <v>85</v>
      </c>
      <c r="AY126" s="16" t="s">
        <v>138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83</v>
      </c>
      <c r="BK126" s="215">
        <f>ROUND(I126*H126,2)</f>
        <v>0</v>
      </c>
      <c r="BL126" s="16" t="s">
        <v>291</v>
      </c>
      <c r="BM126" s="214" t="s">
        <v>1204</v>
      </c>
    </row>
    <row r="127" s="2" customFormat="1" ht="24.15" customHeight="1">
      <c r="A127" s="37"/>
      <c r="B127" s="38"/>
      <c r="C127" s="203" t="s">
        <v>7</v>
      </c>
      <c r="D127" s="203" t="s">
        <v>142</v>
      </c>
      <c r="E127" s="204" t="s">
        <v>1205</v>
      </c>
      <c r="F127" s="205" t="s">
        <v>1206</v>
      </c>
      <c r="G127" s="206" t="s">
        <v>263</v>
      </c>
      <c r="H127" s="207">
        <v>0.59999999999999998</v>
      </c>
      <c r="I127" s="208"/>
      <c r="J127" s="209">
        <f>ROUND(I127*H127,2)</f>
        <v>0</v>
      </c>
      <c r="K127" s="205" t="s">
        <v>19</v>
      </c>
      <c r="L127" s="43"/>
      <c r="M127" s="210" t="s">
        <v>19</v>
      </c>
      <c r="N127" s="211" t="s">
        <v>46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291</v>
      </c>
      <c r="AT127" s="214" t="s">
        <v>142</v>
      </c>
      <c r="AU127" s="214" t="s">
        <v>85</v>
      </c>
      <c r="AY127" s="16" t="s">
        <v>138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83</v>
      </c>
      <c r="BK127" s="215">
        <f>ROUND(I127*H127,2)</f>
        <v>0</v>
      </c>
      <c r="BL127" s="16" t="s">
        <v>291</v>
      </c>
      <c r="BM127" s="214" t="s">
        <v>1207</v>
      </c>
    </row>
    <row r="128" s="12" customFormat="1" ht="22.8" customHeight="1">
      <c r="A128" s="12"/>
      <c r="B128" s="187"/>
      <c r="C128" s="188"/>
      <c r="D128" s="189" t="s">
        <v>74</v>
      </c>
      <c r="E128" s="201" t="s">
        <v>1208</v>
      </c>
      <c r="F128" s="201" t="s">
        <v>1209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SUM(P129:P142)</f>
        <v>0</v>
      </c>
      <c r="Q128" s="195"/>
      <c r="R128" s="196">
        <f>SUM(R129:R142)</f>
        <v>0.015060000000000001</v>
      </c>
      <c r="S128" s="195"/>
      <c r="T128" s="197">
        <f>SUM(T129:T142)</f>
        <v>0.0040000000000000001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85</v>
      </c>
      <c r="AT128" s="199" t="s">
        <v>74</v>
      </c>
      <c r="AU128" s="199" t="s">
        <v>83</v>
      </c>
      <c r="AY128" s="198" t="s">
        <v>138</v>
      </c>
      <c r="BK128" s="200">
        <f>SUM(BK129:BK142)</f>
        <v>0</v>
      </c>
    </row>
    <row r="129" s="2" customFormat="1" ht="16.5" customHeight="1">
      <c r="A129" s="37"/>
      <c r="B129" s="38"/>
      <c r="C129" s="203" t="s">
        <v>627</v>
      </c>
      <c r="D129" s="203" t="s">
        <v>142</v>
      </c>
      <c r="E129" s="204" t="s">
        <v>1210</v>
      </c>
      <c r="F129" s="205" t="s">
        <v>1211</v>
      </c>
      <c r="G129" s="206" t="s">
        <v>145</v>
      </c>
      <c r="H129" s="207">
        <v>4</v>
      </c>
      <c r="I129" s="208"/>
      <c r="J129" s="209">
        <f>ROUND(I129*H129,2)</f>
        <v>0</v>
      </c>
      <c r="K129" s="205" t="s">
        <v>19</v>
      </c>
      <c r="L129" s="43"/>
      <c r="M129" s="210" t="s">
        <v>19</v>
      </c>
      <c r="N129" s="211" t="s">
        <v>46</v>
      </c>
      <c r="O129" s="83"/>
      <c r="P129" s="212">
        <f>O129*H129</f>
        <v>0</v>
      </c>
      <c r="Q129" s="212">
        <v>2.0000000000000002E-05</v>
      </c>
      <c r="R129" s="212">
        <f>Q129*H129</f>
        <v>8.0000000000000007E-05</v>
      </c>
      <c r="S129" s="212">
        <v>0.001</v>
      </c>
      <c r="T129" s="213">
        <f>S129*H129</f>
        <v>0.0040000000000000001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291</v>
      </c>
      <c r="AT129" s="214" t="s">
        <v>142</v>
      </c>
      <c r="AU129" s="214" t="s">
        <v>85</v>
      </c>
      <c r="AY129" s="16" t="s">
        <v>138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83</v>
      </c>
      <c r="BK129" s="215">
        <f>ROUND(I129*H129,2)</f>
        <v>0</v>
      </c>
      <c r="BL129" s="16" t="s">
        <v>291</v>
      </c>
      <c r="BM129" s="214" t="s">
        <v>1212</v>
      </c>
    </row>
    <row r="130" s="2" customFormat="1" ht="16.5" customHeight="1">
      <c r="A130" s="37"/>
      <c r="B130" s="38"/>
      <c r="C130" s="203" t="s">
        <v>415</v>
      </c>
      <c r="D130" s="203" t="s">
        <v>142</v>
      </c>
      <c r="E130" s="204" t="s">
        <v>1213</v>
      </c>
      <c r="F130" s="205" t="s">
        <v>1214</v>
      </c>
      <c r="G130" s="206" t="s">
        <v>145</v>
      </c>
      <c r="H130" s="207">
        <v>4</v>
      </c>
      <c r="I130" s="208"/>
      <c r="J130" s="209">
        <f>ROUND(I130*H130,2)</f>
        <v>0</v>
      </c>
      <c r="K130" s="205" t="s">
        <v>146</v>
      </c>
      <c r="L130" s="43"/>
      <c r="M130" s="210" t="s">
        <v>19</v>
      </c>
      <c r="N130" s="211" t="s">
        <v>46</v>
      </c>
      <c r="O130" s="83"/>
      <c r="P130" s="212">
        <f>O130*H130</f>
        <v>0</v>
      </c>
      <c r="Q130" s="212">
        <v>0.00046000000000000001</v>
      </c>
      <c r="R130" s="212">
        <f>Q130*H130</f>
        <v>0.0018400000000000001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291</v>
      </c>
      <c r="AT130" s="214" t="s">
        <v>142</v>
      </c>
      <c r="AU130" s="214" t="s">
        <v>85</v>
      </c>
      <c r="AY130" s="16" t="s">
        <v>138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83</v>
      </c>
      <c r="BK130" s="215">
        <f>ROUND(I130*H130,2)</f>
        <v>0</v>
      </c>
      <c r="BL130" s="16" t="s">
        <v>291</v>
      </c>
      <c r="BM130" s="214" t="s">
        <v>1215</v>
      </c>
    </row>
    <row r="131" s="2" customFormat="1">
      <c r="A131" s="37"/>
      <c r="B131" s="38"/>
      <c r="C131" s="39"/>
      <c r="D131" s="216" t="s">
        <v>149</v>
      </c>
      <c r="E131" s="39"/>
      <c r="F131" s="217" t="s">
        <v>1216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149</v>
      </c>
      <c r="AU131" s="16" t="s">
        <v>85</v>
      </c>
    </row>
    <row r="132" s="2" customFormat="1" ht="16.5" customHeight="1">
      <c r="A132" s="37"/>
      <c r="B132" s="38"/>
      <c r="C132" s="203" t="s">
        <v>481</v>
      </c>
      <c r="D132" s="203" t="s">
        <v>142</v>
      </c>
      <c r="E132" s="204" t="s">
        <v>1217</v>
      </c>
      <c r="F132" s="205" t="s">
        <v>1218</v>
      </c>
      <c r="G132" s="206" t="s">
        <v>145</v>
      </c>
      <c r="H132" s="207">
        <v>4</v>
      </c>
      <c r="I132" s="208"/>
      <c r="J132" s="209">
        <f>ROUND(I132*H132,2)</f>
        <v>0</v>
      </c>
      <c r="K132" s="205" t="s">
        <v>146</v>
      </c>
      <c r="L132" s="43"/>
      <c r="M132" s="210" t="s">
        <v>19</v>
      </c>
      <c r="N132" s="211" t="s">
        <v>46</v>
      </c>
      <c r="O132" s="83"/>
      <c r="P132" s="212">
        <f>O132*H132</f>
        <v>0</v>
      </c>
      <c r="Q132" s="212">
        <v>0.00055999999999999995</v>
      </c>
      <c r="R132" s="212">
        <f>Q132*H132</f>
        <v>0.0022399999999999998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291</v>
      </c>
      <c r="AT132" s="214" t="s">
        <v>142</v>
      </c>
      <c r="AU132" s="214" t="s">
        <v>85</v>
      </c>
      <c r="AY132" s="16" t="s">
        <v>138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83</v>
      </c>
      <c r="BK132" s="215">
        <f>ROUND(I132*H132,2)</f>
        <v>0</v>
      </c>
      <c r="BL132" s="16" t="s">
        <v>291</v>
      </c>
      <c r="BM132" s="214" t="s">
        <v>1219</v>
      </c>
    </row>
    <row r="133" s="2" customFormat="1">
      <c r="A133" s="37"/>
      <c r="B133" s="38"/>
      <c r="C133" s="39"/>
      <c r="D133" s="216" t="s">
        <v>149</v>
      </c>
      <c r="E133" s="39"/>
      <c r="F133" s="217" t="s">
        <v>1220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149</v>
      </c>
      <c r="AU133" s="16" t="s">
        <v>85</v>
      </c>
    </row>
    <row r="134" s="2" customFormat="1" ht="16.5" customHeight="1">
      <c r="A134" s="37"/>
      <c r="B134" s="38"/>
      <c r="C134" s="203" t="s">
        <v>508</v>
      </c>
      <c r="D134" s="203" t="s">
        <v>142</v>
      </c>
      <c r="E134" s="204" t="s">
        <v>1221</v>
      </c>
      <c r="F134" s="205" t="s">
        <v>1222</v>
      </c>
      <c r="G134" s="206" t="s">
        <v>145</v>
      </c>
      <c r="H134" s="207">
        <v>12</v>
      </c>
      <c r="I134" s="208"/>
      <c r="J134" s="209">
        <f>ROUND(I134*H134,2)</f>
        <v>0</v>
      </c>
      <c r="K134" s="205" t="s">
        <v>146</v>
      </c>
      <c r="L134" s="43"/>
      <c r="M134" s="210" t="s">
        <v>19</v>
      </c>
      <c r="N134" s="211" t="s">
        <v>46</v>
      </c>
      <c r="O134" s="83"/>
      <c r="P134" s="212">
        <f>O134*H134</f>
        <v>0</v>
      </c>
      <c r="Q134" s="212">
        <v>0.00071000000000000002</v>
      </c>
      <c r="R134" s="212">
        <f>Q134*H134</f>
        <v>0.0085199999999999998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291</v>
      </c>
      <c r="AT134" s="214" t="s">
        <v>142</v>
      </c>
      <c r="AU134" s="214" t="s">
        <v>85</v>
      </c>
      <c r="AY134" s="16" t="s">
        <v>138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83</v>
      </c>
      <c r="BK134" s="215">
        <f>ROUND(I134*H134,2)</f>
        <v>0</v>
      </c>
      <c r="BL134" s="16" t="s">
        <v>291</v>
      </c>
      <c r="BM134" s="214" t="s">
        <v>1223</v>
      </c>
    </row>
    <row r="135" s="2" customFormat="1">
      <c r="A135" s="37"/>
      <c r="B135" s="38"/>
      <c r="C135" s="39"/>
      <c r="D135" s="216" t="s">
        <v>149</v>
      </c>
      <c r="E135" s="39"/>
      <c r="F135" s="217" t="s">
        <v>1224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149</v>
      </c>
      <c r="AU135" s="16" t="s">
        <v>85</v>
      </c>
    </row>
    <row r="136" s="2" customFormat="1">
      <c r="A136" s="37"/>
      <c r="B136" s="38"/>
      <c r="C136" s="39"/>
      <c r="D136" s="223" t="s">
        <v>208</v>
      </c>
      <c r="E136" s="39"/>
      <c r="F136" s="243" t="s">
        <v>1225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208</v>
      </c>
      <c r="AU136" s="16" t="s">
        <v>85</v>
      </c>
    </row>
    <row r="137" s="2" customFormat="1" ht="16.5" customHeight="1">
      <c r="A137" s="37"/>
      <c r="B137" s="38"/>
      <c r="C137" s="203" t="s">
        <v>637</v>
      </c>
      <c r="D137" s="203" t="s">
        <v>142</v>
      </c>
      <c r="E137" s="204" t="s">
        <v>1226</v>
      </c>
      <c r="F137" s="205" t="s">
        <v>1227</v>
      </c>
      <c r="G137" s="206" t="s">
        <v>145</v>
      </c>
      <c r="H137" s="207">
        <v>4</v>
      </c>
      <c r="I137" s="208"/>
      <c r="J137" s="209">
        <f>ROUND(I137*H137,2)</f>
        <v>0</v>
      </c>
      <c r="K137" s="205" t="s">
        <v>19</v>
      </c>
      <c r="L137" s="43"/>
      <c r="M137" s="210" t="s">
        <v>19</v>
      </c>
      <c r="N137" s="211" t="s">
        <v>46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291</v>
      </c>
      <c r="AT137" s="214" t="s">
        <v>142</v>
      </c>
      <c r="AU137" s="214" t="s">
        <v>85</v>
      </c>
      <c r="AY137" s="16" t="s">
        <v>138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83</v>
      </c>
      <c r="BK137" s="215">
        <f>ROUND(I137*H137,2)</f>
        <v>0</v>
      </c>
      <c r="BL137" s="16" t="s">
        <v>291</v>
      </c>
      <c r="BM137" s="214" t="s">
        <v>1228</v>
      </c>
    </row>
    <row r="138" s="2" customFormat="1" ht="16.5" customHeight="1">
      <c r="A138" s="37"/>
      <c r="B138" s="38"/>
      <c r="C138" s="233" t="s">
        <v>430</v>
      </c>
      <c r="D138" s="233" t="s">
        <v>199</v>
      </c>
      <c r="E138" s="234" t="s">
        <v>1229</v>
      </c>
      <c r="F138" s="235" t="s">
        <v>1230</v>
      </c>
      <c r="G138" s="236" t="s">
        <v>163</v>
      </c>
      <c r="H138" s="237">
        <v>1</v>
      </c>
      <c r="I138" s="238"/>
      <c r="J138" s="239">
        <f>ROUND(I138*H138,2)</f>
        <v>0</v>
      </c>
      <c r="K138" s="235" t="s">
        <v>146</v>
      </c>
      <c r="L138" s="240"/>
      <c r="M138" s="241" t="s">
        <v>19</v>
      </c>
      <c r="N138" s="242" t="s">
        <v>46</v>
      </c>
      <c r="O138" s="83"/>
      <c r="P138" s="212">
        <f>O138*H138</f>
        <v>0</v>
      </c>
      <c r="Q138" s="212">
        <v>6.0000000000000002E-05</v>
      </c>
      <c r="R138" s="212">
        <f>Q138*H138</f>
        <v>6.0000000000000002E-05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311</v>
      </c>
      <c r="AT138" s="214" t="s">
        <v>199</v>
      </c>
      <c r="AU138" s="214" t="s">
        <v>85</v>
      </c>
      <c r="AY138" s="16" t="s">
        <v>138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83</v>
      </c>
      <c r="BK138" s="215">
        <f>ROUND(I138*H138,2)</f>
        <v>0</v>
      </c>
      <c r="BL138" s="16" t="s">
        <v>291</v>
      </c>
      <c r="BM138" s="214" t="s">
        <v>1231</v>
      </c>
    </row>
    <row r="139" s="2" customFormat="1" ht="21.75" customHeight="1">
      <c r="A139" s="37"/>
      <c r="B139" s="38"/>
      <c r="C139" s="203" t="s">
        <v>641</v>
      </c>
      <c r="D139" s="203" t="s">
        <v>142</v>
      </c>
      <c r="E139" s="204" t="s">
        <v>1232</v>
      </c>
      <c r="F139" s="205" t="s">
        <v>1233</v>
      </c>
      <c r="G139" s="206" t="s">
        <v>163</v>
      </c>
      <c r="H139" s="207">
        <v>4</v>
      </c>
      <c r="I139" s="208"/>
      <c r="J139" s="209">
        <f>ROUND(I139*H139,2)</f>
        <v>0</v>
      </c>
      <c r="K139" s="205" t="s">
        <v>19</v>
      </c>
      <c r="L139" s="43"/>
      <c r="M139" s="210" t="s">
        <v>19</v>
      </c>
      <c r="N139" s="211" t="s">
        <v>46</v>
      </c>
      <c r="O139" s="83"/>
      <c r="P139" s="212">
        <f>O139*H139</f>
        <v>0</v>
      </c>
      <c r="Q139" s="212">
        <v>3.0000000000000001E-05</v>
      </c>
      <c r="R139" s="212">
        <f>Q139*H139</f>
        <v>0.00012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291</v>
      </c>
      <c r="AT139" s="214" t="s">
        <v>142</v>
      </c>
      <c r="AU139" s="214" t="s">
        <v>85</v>
      </c>
      <c r="AY139" s="16" t="s">
        <v>138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83</v>
      </c>
      <c r="BK139" s="215">
        <f>ROUND(I139*H139,2)</f>
        <v>0</v>
      </c>
      <c r="BL139" s="16" t="s">
        <v>291</v>
      </c>
      <c r="BM139" s="214" t="s">
        <v>1234</v>
      </c>
    </row>
    <row r="140" s="2" customFormat="1" ht="16.5" customHeight="1">
      <c r="A140" s="37"/>
      <c r="B140" s="38"/>
      <c r="C140" s="233" t="s">
        <v>437</v>
      </c>
      <c r="D140" s="233" t="s">
        <v>199</v>
      </c>
      <c r="E140" s="234" t="s">
        <v>1235</v>
      </c>
      <c r="F140" s="235" t="s">
        <v>1236</v>
      </c>
      <c r="G140" s="236" t="s">
        <v>163</v>
      </c>
      <c r="H140" s="237">
        <v>4</v>
      </c>
      <c r="I140" s="238"/>
      <c r="J140" s="239">
        <f>ROUND(I140*H140,2)</f>
        <v>0</v>
      </c>
      <c r="K140" s="235" t="s">
        <v>146</v>
      </c>
      <c r="L140" s="240"/>
      <c r="M140" s="241" t="s">
        <v>19</v>
      </c>
      <c r="N140" s="242" t="s">
        <v>46</v>
      </c>
      <c r="O140" s="83"/>
      <c r="P140" s="212">
        <f>O140*H140</f>
        <v>0</v>
      </c>
      <c r="Q140" s="212">
        <v>0.00016000000000000001</v>
      </c>
      <c r="R140" s="212">
        <f>Q140*H140</f>
        <v>0.00064000000000000005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311</v>
      </c>
      <c r="AT140" s="214" t="s">
        <v>199</v>
      </c>
      <c r="AU140" s="214" t="s">
        <v>85</v>
      </c>
      <c r="AY140" s="16" t="s">
        <v>138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83</v>
      </c>
      <c r="BK140" s="215">
        <f>ROUND(I140*H140,2)</f>
        <v>0</v>
      </c>
      <c r="BL140" s="16" t="s">
        <v>291</v>
      </c>
      <c r="BM140" s="214" t="s">
        <v>1237</v>
      </c>
    </row>
    <row r="141" s="2" customFormat="1" ht="16.5" customHeight="1">
      <c r="A141" s="37"/>
      <c r="B141" s="38"/>
      <c r="C141" s="233" t="s">
        <v>443</v>
      </c>
      <c r="D141" s="233" t="s">
        <v>199</v>
      </c>
      <c r="E141" s="234" t="s">
        <v>1238</v>
      </c>
      <c r="F141" s="235" t="s">
        <v>1239</v>
      </c>
      <c r="G141" s="236" t="s">
        <v>145</v>
      </c>
      <c r="H141" s="237">
        <v>6</v>
      </c>
      <c r="I141" s="238"/>
      <c r="J141" s="239">
        <f>ROUND(I141*H141,2)</f>
        <v>0</v>
      </c>
      <c r="K141" s="235" t="s">
        <v>146</v>
      </c>
      <c r="L141" s="240"/>
      <c r="M141" s="241" t="s">
        <v>19</v>
      </c>
      <c r="N141" s="242" t="s">
        <v>46</v>
      </c>
      <c r="O141" s="83"/>
      <c r="P141" s="212">
        <f>O141*H141</f>
        <v>0</v>
      </c>
      <c r="Q141" s="212">
        <v>0.00025999999999999998</v>
      </c>
      <c r="R141" s="212">
        <f>Q141*H141</f>
        <v>0.0015599999999999998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311</v>
      </c>
      <c r="AT141" s="214" t="s">
        <v>199</v>
      </c>
      <c r="AU141" s="214" t="s">
        <v>85</v>
      </c>
      <c r="AY141" s="16" t="s">
        <v>138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83</v>
      </c>
      <c r="BK141" s="215">
        <f>ROUND(I141*H141,2)</f>
        <v>0</v>
      </c>
      <c r="BL141" s="16" t="s">
        <v>291</v>
      </c>
      <c r="BM141" s="214" t="s">
        <v>1240</v>
      </c>
    </row>
    <row r="142" s="2" customFormat="1" ht="24.15" customHeight="1">
      <c r="A142" s="37"/>
      <c r="B142" s="38"/>
      <c r="C142" s="203" t="s">
        <v>704</v>
      </c>
      <c r="D142" s="203" t="s">
        <v>142</v>
      </c>
      <c r="E142" s="204" t="s">
        <v>1241</v>
      </c>
      <c r="F142" s="205" t="s">
        <v>1242</v>
      </c>
      <c r="G142" s="206" t="s">
        <v>263</v>
      </c>
      <c r="H142" s="207">
        <v>0.10000000000000001</v>
      </c>
      <c r="I142" s="208"/>
      <c r="J142" s="209">
        <f>ROUND(I142*H142,2)</f>
        <v>0</v>
      </c>
      <c r="K142" s="205" t="s">
        <v>19</v>
      </c>
      <c r="L142" s="43"/>
      <c r="M142" s="210" t="s">
        <v>19</v>
      </c>
      <c r="N142" s="211" t="s">
        <v>46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291</v>
      </c>
      <c r="AT142" s="214" t="s">
        <v>142</v>
      </c>
      <c r="AU142" s="214" t="s">
        <v>85</v>
      </c>
      <c r="AY142" s="16" t="s">
        <v>138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83</v>
      </c>
      <c r="BK142" s="215">
        <f>ROUND(I142*H142,2)</f>
        <v>0</v>
      </c>
      <c r="BL142" s="16" t="s">
        <v>291</v>
      </c>
      <c r="BM142" s="214" t="s">
        <v>1243</v>
      </c>
    </row>
    <row r="143" s="12" customFormat="1" ht="22.8" customHeight="1">
      <c r="A143" s="12"/>
      <c r="B143" s="187"/>
      <c r="C143" s="188"/>
      <c r="D143" s="189" t="s">
        <v>74</v>
      </c>
      <c r="E143" s="201" t="s">
        <v>1244</v>
      </c>
      <c r="F143" s="201" t="s">
        <v>1245</v>
      </c>
      <c r="G143" s="188"/>
      <c r="H143" s="188"/>
      <c r="I143" s="191"/>
      <c r="J143" s="202">
        <f>BK143</f>
        <v>0</v>
      </c>
      <c r="K143" s="188"/>
      <c r="L143" s="193"/>
      <c r="M143" s="194"/>
      <c r="N143" s="195"/>
      <c r="O143" s="195"/>
      <c r="P143" s="196">
        <f>SUM(P144:P154)</f>
        <v>0</v>
      </c>
      <c r="Q143" s="195"/>
      <c r="R143" s="196">
        <f>SUM(R144:R154)</f>
        <v>0.0035800000000000003</v>
      </c>
      <c r="S143" s="195"/>
      <c r="T143" s="197">
        <f>SUM(T144:T154)</f>
        <v>0.0044000000000000003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8" t="s">
        <v>85</v>
      </c>
      <c r="AT143" s="199" t="s">
        <v>74</v>
      </c>
      <c r="AU143" s="199" t="s">
        <v>83</v>
      </c>
      <c r="AY143" s="198" t="s">
        <v>138</v>
      </c>
      <c r="BK143" s="200">
        <f>SUM(BK144:BK154)</f>
        <v>0</v>
      </c>
    </row>
    <row r="144" s="2" customFormat="1" ht="16.5" customHeight="1">
      <c r="A144" s="37"/>
      <c r="B144" s="38"/>
      <c r="C144" s="203" t="s">
        <v>709</v>
      </c>
      <c r="D144" s="203" t="s">
        <v>142</v>
      </c>
      <c r="E144" s="204" t="s">
        <v>1246</v>
      </c>
      <c r="F144" s="205" t="s">
        <v>1247</v>
      </c>
      <c r="G144" s="206" t="s">
        <v>163</v>
      </c>
      <c r="H144" s="207">
        <v>4</v>
      </c>
      <c r="I144" s="208"/>
      <c r="J144" s="209">
        <f>ROUND(I144*H144,2)</f>
        <v>0</v>
      </c>
      <c r="K144" s="205" t="s">
        <v>19</v>
      </c>
      <c r="L144" s="43"/>
      <c r="M144" s="210" t="s">
        <v>19</v>
      </c>
      <c r="N144" s="211" t="s">
        <v>46</v>
      </c>
      <c r="O144" s="83"/>
      <c r="P144" s="212">
        <f>O144*H144</f>
        <v>0</v>
      </c>
      <c r="Q144" s="212">
        <v>6.0000000000000002E-05</v>
      </c>
      <c r="R144" s="212">
        <f>Q144*H144</f>
        <v>0.00024000000000000001</v>
      </c>
      <c r="S144" s="212">
        <v>0.0011000000000000001</v>
      </c>
      <c r="T144" s="213">
        <f>S144*H144</f>
        <v>0.0044000000000000003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291</v>
      </c>
      <c r="AT144" s="214" t="s">
        <v>142</v>
      </c>
      <c r="AU144" s="214" t="s">
        <v>85</v>
      </c>
      <c r="AY144" s="16" t="s">
        <v>138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83</v>
      </c>
      <c r="BK144" s="215">
        <f>ROUND(I144*H144,2)</f>
        <v>0</v>
      </c>
      <c r="BL144" s="16" t="s">
        <v>291</v>
      </c>
      <c r="BM144" s="214" t="s">
        <v>1248</v>
      </c>
    </row>
    <row r="145" s="2" customFormat="1" ht="16.5" customHeight="1">
      <c r="A145" s="37"/>
      <c r="B145" s="38"/>
      <c r="C145" s="203" t="s">
        <v>713</v>
      </c>
      <c r="D145" s="203" t="s">
        <v>142</v>
      </c>
      <c r="E145" s="204" t="s">
        <v>1249</v>
      </c>
      <c r="F145" s="205" t="s">
        <v>1250</v>
      </c>
      <c r="G145" s="206" t="s">
        <v>163</v>
      </c>
      <c r="H145" s="207">
        <v>4</v>
      </c>
      <c r="I145" s="208"/>
      <c r="J145" s="209">
        <f>ROUND(I145*H145,2)</f>
        <v>0</v>
      </c>
      <c r="K145" s="205" t="s">
        <v>19</v>
      </c>
      <c r="L145" s="43"/>
      <c r="M145" s="210" t="s">
        <v>19</v>
      </c>
      <c r="N145" s="211" t="s">
        <v>46</v>
      </c>
      <c r="O145" s="83"/>
      <c r="P145" s="212">
        <f>O145*H145</f>
        <v>0</v>
      </c>
      <c r="Q145" s="212">
        <v>3.0000000000000001E-05</v>
      </c>
      <c r="R145" s="212">
        <f>Q145*H145</f>
        <v>0.00012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291</v>
      </c>
      <c r="AT145" s="214" t="s">
        <v>142</v>
      </c>
      <c r="AU145" s="214" t="s">
        <v>85</v>
      </c>
      <c r="AY145" s="16" t="s">
        <v>138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83</v>
      </c>
      <c r="BK145" s="215">
        <f>ROUND(I145*H145,2)</f>
        <v>0</v>
      </c>
      <c r="BL145" s="16" t="s">
        <v>291</v>
      </c>
      <c r="BM145" s="214" t="s">
        <v>1251</v>
      </c>
    </row>
    <row r="146" s="2" customFormat="1" ht="16.5" customHeight="1">
      <c r="A146" s="37"/>
      <c r="B146" s="38"/>
      <c r="C146" s="233" t="s">
        <v>807</v>
      </c>
      <c r="D146" s="233" t="s">
        <v>199</v>
      </c>
      <c r="E146" s="234" t="s">
        <v>1252</v>
      </c>
      <c r="F146" s="235" t="s">
        <v>1253</v>
      </c>
      <c r="G146" s="236" t="s">
        <v>163</v>
      </c>
      <c r="H146" s="237">
        <v>2</v>
      </c>
      <c r="I146" s="238"/>
      <c r="J146" s="239">
        <f>ROUND(I146*H146,2)</f>
        <v>0</v>
      </c>
      <c r="K146" s="235" t="s">
        <v>19</v>
      </c>
      <c r="L146" s="240"/>
      <c r="M146" s="241" t="s">
        <v>19</v>
      </c>
      <c r="N146" s="242" t="s">
        <v>46</v>
      </c>
      <c r="O146" s="83"/>
      <c r="P146" s="212">
        <f>O146*H146</f>
        <v>0</v>
      </c>
      <c r="Q146" s="212">
        <v>0.00020000000000000001</v>
      </c>
      <c r="R146" s="212">
        <f>Q146*H146</f>
        <v>0.00040000000000000002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311</v>
      </c>
      <c r="AT146" s="214" t="s">
        <v>199</v>
      </c>
      <c r="AU146" s="214" t="s">
        <v>85</v>
      </c>
      <c r="AY146" s="16" t="s">
        <v>138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83</v>
      </c>
      <c r="BK146" s="215">
        <f>ROUND(I146*H146,2)</f>
        <v>0</v>
      </c>
      <c r="BL146" s="16" t="s">
        <v>291</v>
      </c>
      <c r="BM146" s="214" t="s">
        <v>1254</v>
      </c>
    </row>
    <row r="147" s="2" customFormat="1" ht="16.5" customHeight="1">
      <c r="A147" s="37"/>
      <c r="B147" s="38"/>
      <c r="C147" s="233" t="s">
        <v>601</v>
      </c>
      <c r="D147" s="233" t="s">
        <v>199</v>
      </c>
      <c r="E147" s="234" t="s">
        <v>1255</v>
      </c>
      <c r="F147" s="235" t="s">
        <v>1256</v>
      </c>
      <c r="G147" s="236" t="s">
        <v>163</v>
      </c>
      <c r="H147" s="237">
        <v>2</v>
      </c>
      <c r="I147" s="238"/>
      <c r="J147" s="239">
        <f>ROUND(I147*H147,2)</f>
        <v>0</v>
      </c>
      <c r="K147" s="235" t="s">
        <v>19</v>
      </c>
      <c r="L147" s="240"/>
      <c r="M147" s="241" t="s">
        <v>19</v>
      </c>
      <c r="N147" s="242" t="s">
        <v>46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311</v>
      </c>
      <c r="AT147" s="214" t="s">
        <v>199</v>
      </c>
      <c r="AU147" s="214" t="s">
        <v>85</v>
      </c>
      <c r="AY147" s="16" t="s">
        <v>138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83</v>
      </c>
      <c r="BK147" s="215">
        <f>ROUND(I147*H147,2)</f>
        <v>0</v>
      </c>
      <c r="BL147" s="16" t="s">
        <v>291</v>
      </c>
      <c r="BM147" s="214" t="s">
        <v>1257</v>
      </c>
    </row>
    <row r="148" s="2" customFormat="1" ht="16.5" customHeight="1">
      <c r="A148" s="37"/>
      <c r="B148" s="38"/>
      <c r="C148" s="203" t="s">
        <v>488</v>
      </c>
      <c r="D148" s="203" t="s">
        <v>142</v>
      </c>
      <c r="E148" s="204" t="s">
        <v>1258</v>
      </c>
      <c r="F148" s="205" t="s">
        <v>1259</v>
      </c>
      <c r="G148" s="206" t="s">
        <v>163</v>
      </c>
      <c r="H148" s="207">
        <v>2</v>
      </c>
      <c r="I148" s="208"/>
      <c r="J148" s="209">
        <f>ROUND(I148*H148,2)</f>
        <v>0</v>
      </c>
      <c r="K148" s="205" t="s">
        <v>19</v>
      </c>
      <c r="L148" s="43"/>
      <c r="M148" s="210" t="s">
        <v>19</v>
      </c>
      <c r="N148" s="211" t="s">
        <v>46</v>
      </c>
      <c r="O148" s="83"/>
      <c r="P148" s="212">
        <f>O148*H148</f>
        <v>0</v>
      </c>
      <c r="Q148" s="212">
        <v>8.0000000000000007E-05</v>
      </c>
      <c r="R148" s="212">
        <f>Q148*H148</f>
        <v>0.00016000000000000001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291</v>
      </c>
      <c r="AT148" s="214" t="s">
        <v>142</v>
      </c>
      <c r="AU148" s="214" t="s">
        <v>85</v>
      </c>
      <c r="AY148" s="16" t="s">
        <v>138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83</v>
      </c>
      <c r="BK148" s="215">
        <f>ROUND(I148*H148,2)</f>
        <v>0</v>
      </c>
      <c r="BL148" s="16" t="s">
        <v>291</v>
      </c>
      <c r="BM148" s="214" t="s">
        <v>1260</v>
      </c>
    </row>
    <row r="149" s="2" customFormat="1" ht="16.5" customHeight="1">
      <c r="A149" s="37"/>
      <c r="B149" s="38"/>
      <c r="C149" s="203" t="s">
        <v>812</v>
      </c>
      <c r="D149" s="203" t="s">
        <v>142</v>
      </c>
      <c r="E149" s="204" t="s">
        <v>1261</v>
      </c>
      <c r="F149" s="205" t="s">
        <v>1262</v>
      </c>
      <c r="G149" s="206" t="s">
        <v>163</v>
      </c>
      <c r="H149" s="207">
        <v>2</v>
      </c>
      <c r="I149" s="208"/>
      <c r="J149" s="209">
        <f>ROUND(I149*H149,2)</f>
        <v>0</v>
      </c>
      <c r="K149" s="205" t="s">
        <v>19</v>
      </c>
      <c r="L149" s="43"/>
      <c r="M149" s="210" t="s">
        <v>19</v>
      </c>
      <c r="N149" s="211" t="s">
        <v>46</v>
      </c>
      <c r="O149" s="83"/>
      <c r="P149" s="212">
        <f>O149*H149</f>
        <v>0</v>
      </c>
      <c r="Q149" s="212">
        <v>0.00025999999999999998</v>
      </c>
      <c r="R149" s="212">
        <f>Q149*H149</f>
        <v>0.00051999999999999995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291</v>
      </c>
      <c r="AT149" s="214" t="s">
        <v>142</v>
      </c>
      <c r="AU149" s="214" t="s">
        <v>85</v>
      </c>
      <c r="AY149" s="16" t="s">
        <v>138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83</v>
      </c>
      <c r="BK149" s="215">
        <f>ROUND(I149*H149,2)</f>
        <v>0</v>
      </c>
      <c r="BL149" s="16" t="s">
        <v>291</v>
      </c>
      <c r="BM149" s="214" t="s">
        <v>1263</v>
      </c>
    </row>
    <row r="150" s="2" customFormat="1" ht="16.5" customHeight="1">
      <c r="A150" s="37"/>
      <c r="B150" s="38"/>
      <c r="C150" s="203" t="s">
        <v>498</v>
      </c>
      <c r="D150" s="203" t="s">
        <v>142</v>
      </c>
      <c r="E150" s="204" t="s">
        <v>1264</v>
      </c>
      <c r="F150" s="205" t="s">
        <v>1265</v>
      </c>
      <c r="G150" s="206" t="s">
        <v>163</v>
      </c>
      <c r="H150" s="207">
        <v>2</v>
      </c>
      <c r="I150" s="208"/>
      <c r="J150" s="209">
        <f>ROUND(I150*H150,2)</f>
        <v>0</v>
      </c>
      <c r="K150" s="205" t="s">
        <v>19</v>
      </c>
      <c r="L150" s="43"/>
      <c r="M150" s="210" t="s">
        <v>19</v>
      </c>
      <c r="N150" s="211" t="s">
        <v>46</v>
      </c>
      <c r="O150" s="83"/>
      <c r="P150" s="212">
        <f>O150*H150</f>
        <v>0</v>
      </c>
      <c r="Q150" s="212">
        <v>0.00034000000000000002</v>
      </c>
      <c r="R150" s="212">
        <f>Q150*H150</f>
        <v>0.00068000000000000005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291</v>
      </c>
      <c r="AT150" s="214" t="s">
        <v>142</v>
      </c>
      <c r="AU150" s="214" t="s">
        <v>85</v>
      </c>
      <c r="AY150" s="16" t="s">
        <v>138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83</v>
      </c>
      <c r="BK150" s="215">
        <f>ROUND(I150*H150,2)</f>
        <v>0</v>
      </c>
      <c r="BL150" s="16" t="s">
        <v>291</v>
      </c>
      <c r="BM150" s="214" t="s">
        <v>1266</v>
      </c>
    </row>
    <row r="151" s="2" customFormat="1" ht="16.5" customHeight="1">
      <c r="A151" s="37"/>
      <c r="B151" s="38"/>
      <c r="C151" s="203" t="s">
        <v>503</v>
      </c>
      <c r="D151" s="203" t="s">
        <v>142</v>
      </c>
      <c r="E151" s="204" t="s">
        <v>1267</v>
      </c>
      <c r="F151" s="205" t="s">
        <v>1268</v>
      </c>
      <c r="G151" s="206" t="s">
        <v>163</v>
      </c>
      <c r="H151" s="207">
        <v>2</v>
      </c>
      <c r="I151" s="208"/>
      <c r="J151" s="209">
        <f>ROUND(I151*H151,2)</f>
        <v>0</v>
      </c>
      <c r="K151" s="205" t="s">
        <v>19</v>
      </c>
      <c r="L151" s="43"/>
      <c r="M151" s="210" t="s">
        <v>19</v>
      </c>
      <c r="N151" s="211" t="s">
        <v>46</v>
      </c>
      <c r="O151" s="83"/>
      <c r="P151" s="212">
        <f>O151*H151</f>
        <v>0</v>
      </c>
      <c r="Q151" s="212">
        <v>0.00050000000000000001</v>
      </c>
      <c r="R151" s="212">
        <f>Q151*H151</f>
        <v>0.001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291</v>
      </c>
      <c r="AT151" s="214" t="s">
        <v>142</v>
      </c>
      <c r="AU151" s="214" t="s">
        <v>85</v>
      </c>
      <c r="AY151" s="16" t="s">
        <v>138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83</v>
      </c>
      <c r="BK151" s="215">
        <f>ROUND(I151*H151,2)</f>
        <v>0</v>
      </c>
      <c r="BL151" s="16" t="s">
        <v>291</v>
      </c>
      <c r="BM151" s="214" t="s">
        <v>1269</v>
      </c>
    </row>
    <row r="152" s="2" customFormat="1" ht="16.5" customHeight="1">
      <c r="A152" s="37"/>
      <c r="B152" s="38"/>
      <c r="C152" s="203" t="s">
        <v>406</v>
      </c>
      <c r="D152" s="203" t="s">
        <v>142</v>
      </c>
      <c r="E152" s="204" t="s">
        <v>1270</v>
      </c>
      <c r="F152" s="205" t="s">
        <v>1271</v>
      </c>
      <c r="G152" s="206" t="s">
        <v>163</v>
      </c>
      <c r="H152" s="207">
        <v>2</v>
      </c>
      <c r="I152" s="208"/>
      <c r="J152" s="209">
        <f>ROUND(I152*H152,2)</f>
        <v>0</v>
      </c>
      <c r="K152" s="205" t="s">
        <v>146</v>
      </c>
      <c r="L152" s="43"/>
      <c r="M152" s="210" t="s">
        <v>19</v>
      </c>
      <c r="N152" s="211" t="s">
        <v>46</v>
      </c>
      <c r="O152" s="83"/>
      <c r="P152" s="212">
        <f>O152*H152</f>
        <v>0</v>
      </c>
      <c r="Q152" s="212">
        <v>0.00023000000000000001</v>
      </c>
      <c r="R152" s="212">
        <f>Q152*H152</f>
        <v>0.00046000000000000001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291</v>
      </c>
      <c r="AT152" s="214" t="s">
        <v>142</v>
      </c>
      <c r="AU152" s="214" t="s">
        <v>85</v>
      </c>
      <c r="AY152" s="16" t="s">
        <v>138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83</v>
      </c>
      <c r="BK152" s="215">
        <f>ROUND(I152*H152,2)</f>
        <v>0</v>
      </c>
      <c r="BL152" s="16" t="s">
        <v>291</v>
      </c>
      <c r="BM152" s="214" t="s">
        <v>1272</v>
      </c>
    </row>
    <row r="153" s="2" customFormat="1">
      <c r="A153" s="37"/>
      <c r="B153" s="38"/>
      <c r="C153" s="39"/>
      <c r="D153" s="216" t="s">
        <v>149</v>
      </c>
      <c r="E153" s="39"/>
      <c r="F153" s="217" t="s">
        <v>1273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149</v>
      </c>
      <c r="AU153" s="16" t="s">
        <v>85</v>
      </c>
    </row>
    <row r="154" s="2" customFormat="1" ht="24.15" customHeight="1">
      <c r="A154" s="37"/>
      <c r="B154" s="38"/>
      <c r="C154" s="203" t="s">
        <v>311</v>
      </c>
      <c r="D154" s="203" t="s">
        <v>142</v>
      </c>
      <c r="E154" s="204" t="s">
        <v>1274</v>
      </c>
      <c r="F154" s="205" t="s">
        <v>1275</v>
      </c>
      <c r="G154" s="206" t="s">
        <v>263</v>
      </c>
      <c r="H154" s="207">
        <v>0.10000000000000001</v>
      </c>
      <c r="I154" s="208"/>
      <c r="J154" s="209">
        <f>ROUND(I154*H154,2)</f>
        <v>0</v>
      </c>
      <c r="K154" s="205" t="s">
        <v>19</v>
      </c>
      <c r="L154" s="43"/>
      <c r="M154" s="210" t="s">
        <v>19</v>
      </c>
      <c r="N154" s="211" t="s">
        <v>46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291</v>
      </c>
      <c r="AT154" s="214" t="s">
        <v>142</v>
      </c>
      <c r="AU154" s="214" t="s">
        <v>85</v>
      </c>
      <c r="AY154" s="16" t="s">
        <v>138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83</v>
      </c>
      <c r="BK154" s="215">
        <f>ROUND(I154*H154,2)</f>
        <v>0</v>
      </c>
      <c r="BL154" s="16" t="s">
        <v>291</v>
      </c>
      <c r="BM154" s="214" t="s">
        <v>1276</v>
      </c>
    </row>
    <row r="155" s="12" customFormat="1" ht="22.8" customHeight="1">
      <c r="A155" s="12"/>
      <c r="B155" s="187"/>
      <c r="C155" s="188"/>
      <c r="D155" s="189" t="s">
        <v>74</v>
      </c>
      <c r="E155" s="201" t="s">
        <v>1277</v>
      </c>
      <c r="F155" s="201" t="s">
        <v>1278</v>
      </c>
      <c r="G155" s="188"/>
      <c r="H155" s="188"/>
      <c r="I155" s="191"/>
      <c r="J155" s="202">
        <f>BK155</f>
        <v>0</v>
      </c>
      <c r="K155" s="188"/>
      <c r="L155" s="193"/>
      <c r="M155" s="194"/>
      <c r="N155" s="195"/>
      <c r="O155" s="195"/>
      <c r="P155" s="196">
        <f>SUM(P156:P164)</f>
        <v>0</v>
      </c>
      <c r="Q155" s="195"/>
      <c r="R155" s="196">
        <f>SUM(R156:R164)</f>
        <v>0.073319999999999996</v>
      </c>
      <c r="S155" s="195"/>
      <c r="T155" s="197">
        <f>SUM(T156:T164)</f>
        <v>0.050600000000000006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8" t="s">
        <v>85</v>
      </c>
      <c r="AT155" s="199" t="s">
        <v>74</v>
      </c>
      <c r="AU155" s="199" t="s">
        <v>83</v>
      </c>
      <c r="AY155" s="198" t="s">
        <v>138</v>
      </c>
      <c r="BK155" s="200">
        <f>SUM(BK156:BK164)</f>
        <v>0</v>
      </c>
    </row>
    <row r="156" s="2" customFormat="1" ht="24.15" customHeight="1">
      <c r="A156" s="37"/>
      <c r="B156" s="38"/>
      <c r="C156" s="203" t="s">
        <v>315</v>
      </c>
      <c r="D156" s="203" t="s">
        <v>142</v>
      </c>
      <c r="E156" s="204" t="s">
        <v>1279</v>
      </c>
      <c r="F156" s="205" t="s">
        <v>1280</v>
      </c>
      <c r="G156" s="206" t="s">
        <v>163</v>
      </c>
      <c r="H156" s="207">
        <v>2</v>
      </c>
      <c r="I156" s="208"/>
      <c r="J156" s="209">
        <f>ROUND(I156*H156,2)</f>
        <v>0</v>
      </c>
      <c r="K156" s="205" t="s">
        <v>19</v>
      </c>
      <c r="L156" s="43"/>
      <c r="M156" s="210" t="s">
        <v>19</v>
      </c>
      <c r="N156" s="211" t="s">
        <v>46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291</v>
      </c>
      <c r="AT156" s="214" t="s">
        <v>142</v>
      </c>
      <c r="AU156" s="214" t="s">
        <v>85</v>
      </c>
      <c r="AY156" s="16" t="s">
        <v>138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83</v>
      </c>
      <c r="BK156" s="215">
        <f>ROUND(I156*H156,2)</f>
        <v>0</v>
      </c>
      <c r="BL156" s="16" t="s">
        <v>291</v>
      </c>
      <c r="BM156" s="214" t="s">
        <v>1281</v>
      </c>
    </row>
    <row r="157" s="2" customFormat="1" ht="16.5" customHeight="1">
      <c r="A157" s="37"/>
      <c r="B157" s="38"/>
      <c r="C157" s="203" t="s">
        <v>476</v>
      </c>
      <c r="D157" s="203" t="s">
        <v>142</v>
      </c>
      <c r="E157" s="204" t="s">
        <v>1282</v>
      </c>
      <c r="F157" s="205" t="s">
        <v>1283</v>
      </c>
      <c r="G157" s="206" t="s">
        <v>156</v>
      </c>
      <c r="H157" s="207">
        <v>2</v>
      </c>
      <c r="I157" s="208"/>
      <c r="J157" s="209">
        <f>ROUND(I157*H157,2)</f>
        <v>0</v>
      </c>
      <c r="K157" s="205" t="s">
        <v>146</v>
      </c>
      <c r="L157" s="43"/>
      <c r="M157" s="210" t="s">
        <v>19</v>
      </c>
      <c r="N157" s="211" t="s">
        <v>46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0.023800000000000002</v>
      </c>
      <c r="T157" s="213">
        <f>S157*H157</f>
        <v>0.047600000000000003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291</v>
      </c>
      <c r="AT157" s="214" t="s">
        <v>142</v>
      </c>
      <c r="AU157" s="214" t="s">
        <v>85</v>
      </c>
      <c r="AY157" s="16" t="s">
        <v>138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83</v>
      </c>
      <c r="BK157" s="215">
        <f>ROUND(I157*H157,2)</f>
        <v>0</v>
      </c>
      <c r="BL157" s="16" t="s">
        <v>291</v>
      </c>
      <c r="BM157" s="214" t="s">
        <v>1284</v>
      </c>
    </row>
    <row r="158" s="2" customFormat="1">
      <c r="A158" s="37"/>
      <c r="B158" s="38"/>
      <c r="C158" s="39"/>
      <c r="D158" s="216" t="s">
        <v>149</v>
      </c>
      <c r="E158" s="39"/>
      <c r="F158" s="217" t="s">
        <v>1285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149</v>
      </c>
      <c r="AU158" s="16" t="s">
        <v>85</v>
      </c>
    </row>
    <row r="159" s="2" customFormat="1" ht="24.15" customHeight="1">
      <c r="A159" s="37"/>
      <c r="B159" s="38"/>
      <c r="C159" s="203" t="s">
        <v>471</v>
      </c>
      <c r="D159" s="203" t="s">
        <v>142</v>
      </c>
      <c r="E159" s="204" t="s">
        <v>1286</v>
      </c>
      <c r="F159" s="205" t="s">
        <v>1287</v>
      </c>
      <c r="G159" s="206" t="s">
        <v>163</v>
      </c>
      <c r="H159" s="207">
        <v>2</v>
      </c>
      <c r="I159" s="208"/>
      <c r="J159" s="209">
        <f>ROUND(I159*H159,2)</f>
        <v>0</v>
      </c>
      <c r="K159" s="205" t="s">
        <v>146</v>
      </c>
      <c r="L159" s="43"/>
      <c r="M159" s="210" t="s">
        <v>19</v>
      </c>
      <c r="N159" s="211" t="s">
        <v>46</v>
      </c>
      <c r="O159" s="83"/>
      <c r="P159" s="212">
        <f>O159*H159</f>
        <v>0</v>
      </c>
      <c r="Q159" s="212">
        <v>0.036639999999999999</v>
      </c>
      <c r="R159" s="212">
        <f>Q159*H159</f>
        <v>0.073279999999999998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291</v>
      </c>
      <c r="AT159" s="214" t="s">
        <v>142</v>
      </c>
      <c r="AU159" s="214" t="s">
        <v>85</v>
      </c>
      <c r="AY159" s="16" t="s">
        <v>138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83</v>
      </c>
      <c r="BK159" s="215">
        <f>ROUND(I159*H159,2)</f>
        <v>0</v>
      </c>
      <c r="BL159" s="16" t="s">
        <v>291</v>
      </c>
      <c r="BM159" s="214" t="s">
        <v>1288</v>
      </c>
    </row>
    <row r="160" s="2" customFormat="1">
      <c r="A160" s="37"/>
      <c r="B160" s="38"/>
      <c r="C160" s="39"/>
      <c r="D160" s="216" t="s">
        <v>149</v>
      </c>
      <c r="E160" s="39"/>
      <c r="F160" s="217" t="s">
        <v>1289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149</v>
      </c>
      <c r="AU160" s="16" t="s">
        <v>85</v>
      </c>
    </row>
    <row r="161" s="2" customFormat="1" ht="16.5" customHeight="1">
      <c r="A161" s="37"/>
      <c r="B161" s="38"/>
      <c r="C161" s="203" t="s">
        <v>826</v>
      </c>
      <c r="D161" s="203" t="s">
        <v>142</v>
      </c>
      <c r="E161" s="204" t="s">
        <v>1290</v>
      </c>
      <c r="F161" s="205" t="s">
        <v>1291</v>
      </c>
      <c r="G161" s="206" t="s">
        <v>163</v>
      </c>
      <c r="H161" s="207">
        <v>2</v>
      </c>
      <c r="I161" s="208"/>
      <c r="J161" s="209">
        <f>ROUND(I161*H161,2)</f>
        <v>0</v>
      </c>
      <c r="K161" s="205" t="s">
        <v>19</v>
      </c>
      <c r="L161" s="43"/>
      <c r="M161" s="210" t="s">
        <v>19</v>
      </c>
      <c r="N161" s="211" t="s">
        <v>46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291</v>
      </c>
      <c r="AT161" s="214" t="s">
        <v>142</v>
      </c>
      <c r="AU161" s="214" t="s">
        <v>85</v>
      </c>
      <c r="AY161" s="16" t="s">
        <v>138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83</v>
      </c>
      <c r="BK161" s="215">
        <f>ROUND(I161*H161,2)</f>
        <v>0</v>
      </c>
      <c r="BL161" s="16" t="s">
        <v>291</v>
      </c>
      <c r="BM161" s="214" t="s">
        <v>1292</v>
      </c>
    </row>
    <row r="162" s="2" customFormat="1" ht="16.5" customHeight="1">
      <c r="A162" s="37"/>
      <c r="B162" s="38"/>
      <c r="C162" s="203" t="s">
        <v>689</v>
      </c>
      <c r="D162" s="203" t="s">
        <v>142</v>
      </c>
      <c r="E162" s="204" t="s">
        <v>1293</v>
      </c>
      <c r="F162" s="205" t="s">
        <v>1294</v>
      </c>
      <c r="G162" s="206" t="s">
        <v>163</v>
      </c>
      <c r="H162" s="207">
        <v>4</v>
      </c>
      <c r="I162" s="208"/>
      <c r="J162" s="209">
        <f>ROUND(I162*H162,2)</f>
        <v>0</v>
      </c>
      <c r="K162" s="205" t="s">
        <v>19</v>
      </c>
      <c r="L162" s="43"/>
      <c r="M162" s="210" t="s">
        <v>19</v>
      </c>
      <c r="N162" s="211" t="s">
        <v>46</v>
      </c>
      <c r="O162" s="83"/>
      <c r="P162" s="212">
        <f>O162*H162</f>
        <v>0</v>
      </c>
      <c r="Q162" s="212">
        <v>1.0000000000000001E-05</v>
      </c>
      <c r="R162" s="212">
        <f>Q162*H162</f>
        <v>4.0000000000000003E-05</v>
      </c>
      <c r="S162" s="212">
        <v>0.00075000000000000002</v>
      </c>
      <c r="T162" s="213">
        <f>S162*H162</f>
        <v>0.0030000000000000001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291</v>
      </c>
      <c r="AT162" s="214" t="s">
        <v>142</v>
      </c>
      <c r="AU162" s="214" t="s">
        <v>85</v>
      </c>
      <c r="AY162" s="16" t="s">
        <v>138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83</v>
      </c>
      <c r="BK162" s="215">
        <f>ROUND(I162*H162,2)</f>
        <v>0</v>
      </c>
      <c r="BL162" s="16" t="s">
        <v>291</v>
      </c>
      <c r="BM162" s="214" t="s">
        <v>1295</v>
      </c>
    </row>
    <row r="163" s="2" customFormat="1" ht="16.5" customHeight="1">
      <c r="A163" s="37"/>
      <c r="B163" s="38"/>
      <c r="C163" s="203" t="s">
        <v>360</v>
      </c>
      <c r="D163" s="203" t="s">
        <v>142</v>
      </c>
      <c r="E163" s="204" t="s">
        <v>1296</v>
      </c>
      <c r="F163" s="205" t="s">
        <v>1297</v>
      </c>
      <c r="G163" s="206" t="s">
        <v>156</v>
      </c>
      <c r="H163" s="207">
        <v>2</v>
      </c>
      <c r="I163" s="208"/>
      <c r="J163" s="209">
        <f>ROUND(I163*H163,2)</f>
        <v>0</v>
      </c>
      <c r="K163" s="205" t="s">
        <v>19</v>
      </c>
      <c r="L163" s="43"/>
      <c r="M163" s="210" t="s">
        <v>19</v>
      </c>
      <c r="N163" s="211" t="s">
        <v>46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291</v>
      </c>
      <c r="AT163" s="214" t="s">
        <v>142</v>
      </c>
      <c r="AU163" s="214" t="s">
        <v>85</v>
      </c>
      <c r="AY163" s="16" t="s">
        <v>138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83</v>
      </c>
      <c r="BK163" s="215">
        <f>ROUND(I163*H163,2)</f>
        <v>0</v>
      </c>
      <c r="BL163" s="16" t="s">
        <v>291</v>
      </c>
      <c r="BM163" s="214" t="s">
        <v>1298</v>
      </c>
    </row>
    <row r="164" s="2" customFormat="1" ht="24.15" customHeight="1">
      <c r="A164" s="37"/>
      <c r="B164" s="38"/>
      <c r="C164" s="203" t="s">
        <v>368</v>
      </c>
      <c r="D164" s="203" t="s">
        <v>142</v>
      </c>
      <c r="E164" s="204" t="s">
        <v>1299</v>
      </c>
      <c r="F164" s="205" t="s">
        <v>1300</v>
      </c>
      <c r="G164" s="206" t="s">
        <v>263</v>
      </c>
      <c r="H164" s="207">
        <v>0.29999999999999999</v>
      </c>
      <c r="I164" s="208"/>
      <c r="J164" s="209">
        <f>ROUND(I164*H164,2)</f>
        <v>0</v>
      </c>
      <c r="K164" s="205" t="s">
        <v>19</v>
      </c>
      <c r="L164" s="43"/>
      <c r="M164" s="210" t="s">
        <v>19</v>
      </c>
      <c r="N164" s="211" t="s">
        <v>46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291</v>
      </c>
      <c r="AT164" s="214" t="s">
        <v>142</v>
      </c>
      <c r="AU164" s="214" t="s">
        <v>85</v>
      </c>
      <c r="AY164" s="16" t="s">
        <v>138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83</v>
      </c>
      <c r="BK164" s="215">
        <f>ROUND(I164*H164,2)</f>
        <v>0</v>
      </c>
      <c r="BL164" s="16" t="s">
        <v>291</v>
      </c>
      <c r="BM164" s="214" t="s">
        <v>1301</v>
      </c>
    </row>
    <row r="165" s="12" customFormat="1" ht="22.8" customHeight="1">
      <c r="A165" s="12"/>
      <c r="B165" s="187"/>
      <c r="C165" s="188"/>
      <c r="D165" s="189" t="s">
        <v>74</v>
      </c>
      <c r="E165" s="201" t="s">
        <v>334</v>
      </c>
      <c r="F165" s="201" t="s">
        <v>335</v>
      </c>
      <c r="G165" s="188"/>
      <c r="H165" s="188"/>
      <c r="I165" s="191"/>
      <c r="J165" s="202">
        <f>BK165</f>
        <v>0</v>
      </c>
      <c r="K165" s="188"/>
      <c r="L165" s="193"/>
      <c r="M165" s="194"/>
      <c r="N165" s="195"/>
      <c r="O165" s="195"/>
      <c r="P165" s="196">
        <f>SUM(P166:P170)</f>
        <v>0</v>
      </c>
      <c r="Q165" s="195"/>
      <c r="R165" s="196">
        <f>SUM(R166:R170)</f>
        <v>0</v>
      </c>
      <c r="S165" s="195"/>
      <c r="T165" s="197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8" t="s">
        <v>85</v>
      </c>
      <c r="AT165" s="199" t="s">
        <v>74</v>
      </c>
      <c r="AU165" s="199" t="s">
        <v>83</v>
      </c>
      <c r="AY165" s="198" t="s">
        <v>138</v>
      </c>
      <c r="BK165" s="200">
        <f>SUM(BK166:BK170)</f>
        <v>0</v>
      </c>
    </row>
    <row r="166" s="2" customFormat="1" ht="16.5" customHeight="1">
      <c r="A166" s="37"/>
      <c r="B166" s="38"/>
      <c r="C166" s="203" t="s">
        <v>839</v>
      </c>
      <c r="D166" s="203" t="s">
        <v>142</v>
      </c>
      <c r="E166" s="204" t="s">
        <v>1302</v>
      </c>
      <c r="F166" s="205" t="s">
        <v>1303</v>
      </c>
      <c r="G166" s="206" t="s">
        <v>145</v>
      </c>
      <c r="H166" s="207">
        <v>2.3999999999999999</v>
      </c>
      <c r="I166" s="208"/>
      <c r="J166" s="209">
        <f>ROUND(I166*H166,2)</f>
        <v>0</v>
      </c>
      <c r="K166" s="205" t="s">
        <v>146</v>
      </c>
      <c r="L166" s="43"/>
      <c r="M166" s="210" t="s">
        <v>19</v>
      </c>
      <c r="N166" s="211" t="s">
        <v>46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291</v>
      </c>
      <c r="AT166" s="214" t="s">
        <v>142</v>
      </c>
      <c r="AU166" s="214" t="s">
        <v>85</v>
      </c>
      <c r="AY166" s="16" t="s">
        <v>138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83</v>
      </c>
      <c r="BK166" s="215">
        <f>ROUND(I166*H166,2)</f>
        <v>0</v>
      </c>
      <c r="BL166" s="16" t="s">
        <v>291</v>
      </c>
      <c r="BM166" s="214" t="s">
        <v>1304</v>
      </c>
    </row>
    <row r="167" s="2" customFormat="1">
      <c r="A167" s="37"/>
      <c r="B167" s="38"/>
      <c r="C167" s="39"/>
      <c r="D167" s="216" t="s">
        <v>149</v>
      </c>
      <c r="E167" s="39"/>
      <c r="F167" s="217" t="s">
        <v>1305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149</v>
      </c>
      <c r="AU167" s="16" t="s">
        <v>85</v>
      </c>
    </row>
    <row r="168" s="2" customFormat="1">
      <c r="A168" s="37"/>
      <c r="B168" s="38"/>
      <c r="C168" s="39"/>
      <c r="D168" s="223" t="s">
        <v>208</v>
      </c>
      <c r="E168" s="39"/>
      <c r="F168" s="243" t="s">
        <v>1306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208</v>
      </c>
      <c r="AU168" s="16" t="s">
        <v>85</v>
      </c>
    </row>
    <row r="169" s="2" customFormat="1" ht="24.15" customHeight="1">
      <c r="A169" s="37"/>
      <c r="B169" s="38"/>
      <c r="C169" s="203" t="s">
        <v>793</v>
      </c>
      <c r="D169" s="203" t="s">
        <v>142</v>
      </c>
      <c r="E169" s="204" t="s">
        <v>374</v>
      </c>
      <c r="F169" s="205" t="s">
        <v>375</v>
      </c>
      <c r="G169" s="206" t="s">
        <v>263</v>
      </c>
      <c r="H169" s="207">
        <v>0.59999999999999998</v>
      </c>
      <c r="I169" s="208"/>
      <c r="J169" s="209">
        <f>ROUND(I169*H169,2)</f>
        <v>0</v>
      </c>
      <c r="K169" s="205" t="s">
        <v>146</v>
      </c>
      <c r="L169" s="43"/>
      <c r="M169" s="210" t="s">
        <v>19</v>
      </c>
      <c r="N169" s="211" t="s">
        <v>46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376</v>
      </c>
      <c r="AT169" s="214" t="s">
        <v>142</v>
      </c>
      <c r="AU169" s="214" t="s">
        <v>85</v>
      </c>
      <c r="AY169" s="16" t="s">
        <v>138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83</v>
      </c>
      <c r="BK169" s="215">
        <f>ROUND(I169*H169,2)</f>
        <v>0</v>
      </c>
      <c r="BL169" s="16" t="s">
        <v>376</v>
      </c>
      <c r="BM169" s="214" t="s">
        <v>1307</v>
      </c>
    </row>
    <row r="170" s="2" customFormat="1">
      <c r="A170" s="37"/>
      <c r="B170" s="38"/>
      <c r="C170" s="39"/>
      <c r="D170" s="216" t="s">
        <v>149</v>
      </c>
      <c r="E170" s="39"/>
      <c r="F170" s="217" t="s">
        <v>378</v>
      </c>
      <c r="G170" s="39"/>
      <c r="H170" s="39"/>
      <c r="I170" s="218"/>
      <c r="J170" s="39"/>
      <c r="K170" s="39"/>
      <c r="L170" s="43"/>
      <c r="M170" s="244"/>
      <c r="N170" s="245"/>
      <c r="O170" s="246"/>
      <c r="P170" s="246"/>
      <c r="Q170" s="246"/>
      <c r="R170" s="246"/>
      <c r="S170" s="246"/>
      <c r="T170" s="24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149</v>
      </c>
      <c r="AU170" s="16" t="s">
        <v>85</v>
      </c>
    </row>
    <row r="171" s="2" customFormat="1" ht="6.96" customHeight="1">
      <c r="A171" s="37"/>
      <c r="B171" s="58"/>
      <c r="C171" s="59"/>
      <c r="D171" s="59"/>
      <c r="E171" s="59"/>
      <c r="F171" s="59"/>
      <c r="G171" s="59"/>
      <c r="H171" s="59"/>
      <c r="I171" s="59"/>
      <c r="J171" s="59"/>
      <c r="K171" s="59"/>
      <c r="L171" s="43"/>
      <c r="M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</row>
  </sheetData>
  <sheetProtection sheet="1" autoFilter="0" formatColumns="0" formatRows="0" objects="1" scenarios="1" spinCount="100000" saltValue="f+yhXMrBVEspauiyAQg/hnXLDSawDvve57eiDWiJHPc29+7ZkBfm8R9qZjYLuRMl37uBQstVGt7H4Va8ghDWuw==" hashValue="1COZut+rqBqgf07hYnRQwzw/sC2NeOSC943bsDUT/ribypbwrbSg9E+GZmkuPak+GA2XLT1Uf8ZqsiKw9pwLDQ==" algorithmName="SHA-512" password="CC35"/>
  <autoFilter ref="C86:K17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2/721174042"/>
    <hyperlink ref="F94" r:id="rId2" display="https://podminky.urs.cz/item/CS_URS_2023_02/721174044"/>
    <hyperlink ref="F96" r:id="rId3" display="https://podminky.urs.cz/item/CS_URS_2023_02/741110512"/>
    <hyperlink ref="F105" r:id="rId4" display="https://podminky.urs.cz/item/CS_URS_2023_02/722174024"/>
    <hyperlink ref="F109" r:id="rId5" display="https://podminky.urs.cz/item/CS_URS_2023_02/722231142"/>
    <hyperlink ref="F116" r:id="rId6" display="https://podminky.urs.cz/item/CS_URS_2023_02/725211641"/>
    <hyperlink ref="F122" r:id="rId7" display="https://podminky.urs.cz/item/CS_URS_2023_02/725822613"/>
    <hyperlink ref="F131" r:id="rId8" display="https://podminky.urs.cz/item/CS_URS_2023_02/733222302"/>
    <hyperlink ref="F133" r:id="rId9" display="https://podminky.urs.cz/item/CS_URS_2023_02/733222303"/>
    <hyperlink ref="F135" r:id="rId10" display="https://podminky.urs.cz/item/CS_URS_2023_02/733222304"/>
    <hyperlink ref="F153" r:id="rId11" display="https://podminky.urs.cz/item/CS_URS_2023_02/734292772"/>
    <hyperlink ref="F158" r:id="rId12" display="https://podminky.urs.cz/item/CS_URS_2023_02/735111810"/>
    <hyperlink ref="F160" r:id="rId13" display="https://podminky.urs.cz/item/CS_URS_2023_02/735151479"/>
    <hyperlink ref="F167" r:id="rId14" display="https://podminky.urs.cz/item/CS_URS_2023_02/766811111"/>
    <hyperlink ref="F170" r:id="rId15" display="https://podminky.urs.cz/item/CS_URS_2023_02/998766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1308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1309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1310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1311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1312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1313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1314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1315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1316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1317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1318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82</v>
      </c>
      <c r="F18" s="264" t="s">
        <v>1319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1320</v>
      </c>
      <c r="F19" s="264" t="s">
        <v>1321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1322</v>
      </c>
      <c r="F20" s="264" t="s">
        <v>1323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1324</v>
      </c>
      <c r="F21" s="264" t="s">
        <v>1325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1326</v>
      </c>
      <c r="F22" s="264" t="s">
        <v>1327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1328</v>
      </c>
      <c r="F23" s="264" t="s">
        <v>1329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1330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1331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1332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1333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1334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1335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1336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1337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1338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124</v>
      </c>
      <c r="F36" s="264"/>
      <c r="G36" s="264" t="s">
        <v>1339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1340</v>
      </c>
      <c r="F37" s="264"/>
      <c r="G37" s="264" t="s">
        <v>1341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56</v>
      </c>
      <c r="F38" s="264"/>
      <c r="G38" s="264" t="s">
        <v>1342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57</v>
      </c>
      <c r="F39" s="264"/>
      <c r="G39" s="264" t="s">
        <v>1343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125</v>
      </c>
      <c r="F40" s="264"/>
      <c r="G40" s="264" t="s">
        <v>1344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126</v>
      </c>
      <c r="F41" s="264"/>
      <c r="G41" s="264" t="s">
        <v>1345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1346</v>
      </c>
      <c r="F42" s="264"/>
      <c r="G42" s="264" t="s">
        <v>1347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1348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1349</v>
      </c>
      <c r="F44" s="264"/>
      <c r="G44" s="264" t="s">
        <v>1350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128</v>
      </c>
      <c r="F45" s="264"/>
      <c r="G45" s="264" t="s">
        <v>1351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1352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1353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1354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1355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1356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1357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1358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1359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1360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1361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1362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1363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1364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1365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1366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1367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1368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1369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1370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1371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1372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1373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1374</v>
      </c>
      <c r="D76" s="282"/>
      <c r="E76" s="282"/>
      <c r="F76" s="282" t="s">
        <v>1375</v>
      </c>
      <c r="G76" s="283"/>
      <c r="H76" s="282" t="s">
        <v>57</v>
      </c>
      <c r="I76" s="282" t="s">
        <v>60</v>
      </c>
      <c r="J76" s="282" t="s">
        <v>1376</v>
      </c>
      <c r="K76" s="281"/>
    </row>
    <row r="77" s="1" customFormat="1" ht="17.25" customHeight="1">
      <c r="B77" s="279"/>
      <c r="C77" s="284" t="s">
        <v>1377</v>
      </c>
      <c r="D77" s="284"/>
      <c r="E77" s="284"/>
      <c r="F77" s="285" t="s">
        <v>1378</v>
      </c>
      <c r="G77" s="286"/>
      <c r="H77" s="284"/>
      <c r="I77" s="284"/>
      <c r="J77" s="284" t="s">
        <v>1379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56</v>
      </c>
      <c r="D79" s="289"/>
      <c r="E79" s="289"/>
      <c r="F79" s="290" t="s">
        <v>1380</v>
      </c>
      <c r="G79" s="291"/>
      <c r="H79" s="267" t="s">
        <v>1381</v>
      </c>
      <c r="I79" s="267" t="s">
        <v>1382</v>
      </c>
      <c r="J79" s="267">
        <v>20</v>
      </c>
      <c r="K79" s="281"/>
    </row>
    <row r="80" s="1" customFormat="1" ht="15" customHeight="1">
      <c r="B80" s="279"/>
      <c r="C80" s="267" t="s">
        <v>1383</v>
      </c>
      <c r="D80" s="267"/>
      <c r="E80" s="267"/>
      <c r="F80" s="290" t="s">
        <v>1380</v>
      </c>
      <c r="G80" s="291"/>
      <c r="H80" s="267" t="s">
        <v>1384</v>
      </c>
      <c r="I80" s="267" t="s">
        <v>1382</v>
      </c>
      <c r="J80" s="267">
        <v>120</v>
      </c>
      <c r="K80" s="281"/>
    </row>
    <row r="81" s="1" customFormat="1" ht="15" customHeight="1">
      <c r="B81" s="292"/>
      <c r="C81" s="267" t="s">
        <v>1385</v>
      </c>
      <c r="D81" s="267"/>
      <c r="E81" s="267"/>
      <c r="F81" s="290" t="s">
        <v>1386</v>
      </c>
      <c r="G81" s="291"/>
      <c r="H81" s="267" t="s">
        <v>1387</v>
      </c>
      <c r="I81" s="267" t="s">
        <v>1382</v>
      </c>
      <c r="J81" s="267">
        <v>50</v>
      </c>
      <c r="K81" s="281"/>
    </row>
    <row r="82" s="1" customFormat="1" ht="15" customHeight="1">
      <c r="B82" s="292"/>
      <c r="C82" s="267" t="s">
        <v>1388</v>
      </c>
      <c r="D82" s="267"/>
      <c r="E82" s="267"/>
      <c r="F82" s="290" t="s">
        <v>1380</v>
      </c>
      <c r="G82" s="291"/>
      <c r="H82" s="267" t="s">
        <v>1389</v>
      </c>
      <c r="I82" s="267" t="s">
        <v>1390</v>
      </c>
      <c r="J82" s="267"/>
      <c r="K82" s="281"/>
    </row>
    <row r="83" s="1" customFormat="1" ht="15" customHeight="1">
      <c r="B83" s="292"/>
      <c r="C83" s="293" t="s">
        <v>1391</v>
      </c>
      <c r="D83" s="293"/>
      <c r="E83" s="293"/>
      <c r="F83" s="294" t="s">
        <v>1386</v>
      </c>
      <c r="G83" s="293"/>
      <c r="H83" s="293" t="s">
        <v>1392</v>
      </c>
      <c r="I83" s="293" t="s">
        <v>1382</v>
      </c>
      <c r="J83" s="293">
        <v>15</v>
      </c>
      <c r="K83" s="281"/>
    </row>
    <row r="84" s="1" customFormat="1" ht="15" customHeight="1">
      <c r="B84" s="292"/>
      <c r="C84" s="293" t="s">
        <v>1393</v>
      </c>
      <c r="D84" s="293"/>
      <c r="E84" s="293"/>
      <c r="F84" s="294" t="s">
        <v>1386</v>
      </c>
      <c r="G84" s="293"/>
      <c r="H84" s="293" t="s">
        <v>1394</v>
      </c>
      <c r="I84" s="293" t="s">
        <v>1382</v>
      </c>
      <c r="J84" s="293">
        <v>15</v>
      </c>
      <c r="K84" s="281"/>
    </row>
    <row r="85" s="1" customFormat="1" ht="15" customHeight="1">
      <c r="B85" s="292"/>
      <c r="C85" s="293" t="s">
        <v>1395</v>
      </c>
      <c r="D85" s="293"/>
      <c r="E85" s="293"/>
      <c r="F85" s="294" t="s">
        <v>1386</v>
      </c>
      <c r="G85" s="293"/>
      <c r="H85" s="293" t="s">
        <v>1396</v>
      </c>
      <c r="I85" s="293" t="s">
        <v>1382</v>
      </c>
      <c r="J85" s="293">
        <v>20</v>
      </c>
      <c r="K85" s="281"/>
    </row>
    <row r="86" s="1" customFormat="1" ht="15" customHeight="1">
      <c r="B86" s="292"/>
      <c r="C86" s="293" t="s">
        <v>1397</v>
      </c>
      <c r="D86" s="293"/>
      <c r="E86" s="293"/>
      <c r="F86" s="294" t="s">
        <v>1386</v>
      </c>
      <c r="G86" s="293"/>
      <c r="H86" s="293" t="s">
        <v>1398</v>
      </c>
      <c r="I86" s="293" t="s">
        <v>1382</v>
      </c>
      <c r="J86" s="293">
        <v>20</v>
      </c>
      <c r="K86" s="281"/>
    </row>
    <row r="87" s="1" customFormat="1" ht="15" customHeight="1">
      <c r="B87" s="292"/>
      <c r="C87" s="267" t="s">
        <v>1399</v>
      </c>
      <c r="D87" s="267"/>
      <c r="E87" s="267"/>
      <c r="F87" s="290" t="s">
        <v>1386</v>
      </c>
      <c r="G87" s="291"/>
      <c r="H87" s="267" t="s">
        <v>1400</v>
      </c>
      <c r="I87" s="267" t="s">
        <v>1382</v>
      </c>
      <c r="J87" s="267">
        <v>50</v>
      </c>
      <c r="K87" s="281"/>
    </row>
    <row r="88" s="1" customFormat="1" ht="15" customHeight="1">
      <c r="B88" s="292"/>
      <c r="C88" s="267" t="s">
        <v>1401</v>
      </c>
      <c r="D88" s="267"/>
      <c r="E88" s="267"/>
      <c r="F88" s="290" t="s">
        <v>1386</v>
      </c>
      <c r="G88" s="291"/>
      <c r="H88" s="267" t="s">
        <v>1402</v>
      </c>
      <c r="I88" s="267" t="s">
        <v>1382</v>
      </c>
      <c r="J88" s="267">
        <v>20</v>
      </c>
      <c r="K88" s="281"/>
    </row>
    <row r="89" s="1" customFormat="1" ht="15" customHeight="1">
      <c r="B89" s="292"/>
      <c r="C89" s="267" t="s">
        <v>1403</v>
      </c>
      <c r="D89" s="267"/>
      <c r="E89" s="267"/>
      <c r="F89" s="290" t="s">
        <v>1386</v>
      </c>
      <c r="G89" s="291"/>
      <c r="H89" s="267" t="s">
        <v>1404</v>
      </c>
      <c r="I89" s="267" t="s">
        <v>1382</v>
      </c>
      <c r="J89" s="267">
        <v>20</v>
      </c>
      <c r="K89" s="281"/>
    </row>
    <row r="90" s="1" customFormat="1" ht="15" customHeight="1">
      <c r="B90" s="292"/>
      <c r="C90" s="267" t="s">
        <v>1405</v>
      </c>
      <c r="D90" s="267"/>
      <c r="E90" s="267"/>
      <c r="F90" s="290" t="s">
        <v>1386</v>
      </c>
      <c r="G90" s="291"/>
      <c r="H90" s="267" t="s">
        <v>1406</v>
      </c>
      <c r="I90" s="267" t="s">
        <v>1382</v>
      </c>
      <c r="J90" s="267">
        <v>50</v>
      </c>
      <c r="K90" s="281"/>
    </row>
    <row r="91" s="1" customFormat="1" ht="15" customHeight="1">
      <c r="B91" s="292"/>
      <c r="C91" s="267" t="s">
        <v>1407</v>
      </c>
      <c r="D91" s="267"/>
      <c r="E91" s="267"/>
      <c r="F91" s="290" t="s">
        <v>1386</v>
      </c>
      <c r="G91" s="291"/>
      <c r="H91" s="267" t="s">
        <v>1407</v>
      </c>
      <c r="I91" s="267" t="s">
        <v>1382</v>
      </c>
      <c r="J91" s="267">
        <v>50</v>
      </c>
      <c r="K91" s="281"/>
    </row>
    <row r="92" s="1" customFormat="1" ht="15" customHeight="1">
      <c r="B92" s="292"/>
      <c r="C92" s="267" t="s">
        <v>1408</v>
      </c>
      <c r="D92" s="267"/>
      <c r="E92" s="267"/>
      <c r="F92" s="290" t="s">
        <v>1386</v>
      </c>
      <c r="G92" s="291"/>
      <c r="H92" s="267" t="s">
        <v>1409</v>
      </c>
      <c r="I92" s="267" t="s">
        <v>1382</v>
      </c>
      <c r="J92" s="267">
        <v>255</v>
      </c>
      <c r="K92" s="281"/>
    </row>
    <row r="93" s="1" customFormat="1" ht="15" customHeight="1">
      <c r="B93" s="292"/>
      <c r="C93" s="267" t="s">
        <v>1410</v>
      </c>
      <c r="D93" s="267"/>
      <c r="E93" s="267"/>
      <c r="F93" s="290" t="s">
        <v>1380</v>
      </c>
      <c r="G93" s="291"/>
      <c r="H93" s="267" t="s">
        <v>1411</v>
      </c>
      <c r="I93" s="267" t="s">
        <v>1412</v>
      </c>
      <c r="J93" s="267"/>
      <c r="K93" s="281"/>
    </row>
    <row r="94" s="1" customFormat="1" ht="15" customHeight="1">
      <c r="B94" s="292"/>
      <c r="C94" s="267" t="s">
        <v>1413</v>
      </c>
      <c r="D94" s="267"/>
      <c r="E94" s="267"/>
      <c r="F94" s="290" t="s">
        <v>1380</v>
      </c>
      <c r="G94" s="291"/>
      <c r="H94" s="267" t="s">
        <v>1414</v>
      </c>
      <c r="I94" s="267" t="s">
        <v>1415</v>
      </c>
      <c r="J94" s="267"/>
      <c r="K94" s="281"/>
    </row>
    <row r="95" s="1" customFormat="1" ht="15" customHeight="1">
      <c r="B95" s="292"/>
      <c r="C95" s="267" t="s">
        <v>1416</v>
      </c>
      <c r="D95" s="267"/>
      <c r="E95" s="267"/>
      <c r="F95" s="290" t="s">
        <v>1380</v>
      </c>
      <c r="G95" s="291"/>
      <c r="H95" s="267" t="s">
        <v>1416</v>
      </c>
      <c r="I95" s="267" t="s">
        <v>1415</v>
      </c>
      <c r="J95" s="267"/>
      <c r="K95" s="281"/>
    </row>
    <row r="96" s="1" customFormat="1" ht="15" customHeight="1">
      <c r="B96" s="292"/>
      <c r="C96" s="267" t="s">
        <v>41</v>
      </c>
      <c r="D96" s="267"/>
      <c r="E96" s="267"/>
      <c r="F96" s="290" t="s">
        <v>1380</v>
      </c>
      <c r="G96" s="291"/>
      <c r="H96" s="267" t="s">
        <v>1417</v>
      </c>
      <c r="I96" s="267" t="s">
        <v>1415</v>
      </c>
      <c r="J96" s="267"/>
      <c r="K96" s="281"/>
    </row>
    <row r="97" s="1" customFormat="1" ht="15" customHeight="1">
      <c r="B97" s="292"/>
      <c r="C97" s="267" t="s">
        <v>51</v>
      </c>
      <c r="D97" s="267"/>
      <c r="E97" s="267"/>
      <c r="F97" s="290" t="s">
        <v>1380</v>
      </c>
      <c r="G97" s="291"/>
      <c r="H97" s="267" t="s">
        <v>1418</v>
      </c>
      <c r="I97" s="267" t="s">
        <v>1415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1419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1374</v>
      </c>
      <c r="D103" s="282"/>
      <c r="E103" s="282"/>
      <c r="F103" s="282" t="s">
        <v>1375</v>
      </c>
      <c r="G103" s="283"/>
      <c r="H103" s="282" t="s">
        <v>57</v>
      </c>
      <c r="I103" s="282" t="s">
        <v>60</v>
      </c>
      <c r="J103" s="282" t="s">
        <v>1376</v>
      </c>
      <c r="K103" s="281"/>
    </row>
    <row r="104" s="1" customFormat="1" ht="17.25" customHeight="1">
      <c r="B104" s="279"/>
      <c r="C104" s="284" t="s">
        <v>1377</v>
      </c>
      <c r="D104" s="284"/>
      <c r="E104" s="284"/>
      <c r="F104" s="285" t="s">
        <v>1378</v>
      </c>
      <c r="G104" s="286"/>
      <c r="H104" s="284"/>
      <c r="I104" s="284"/>
      <c r="J104" s="284" t="s">
        <v>1379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56</v>
      </c>
      <c r="D106" s="289"/>
      <c r="E106" s="289"/>
      <c r="F106" s="290" t="s">
        <v>1380</v>
      </c>
      <c r="G106" s="267"/>
      <c r="H106" s="267" t="s">
        <v>1420</v>
      </c>
      <c r="I106" s="267" t="s">
        <v>1382</v>
      </c>
      <c r="J106" s="267">
        <v>20</v>
      </c>
      <c r="K106" s="281"/>
    </row>
    <row r="107" s="1" customFormat="1" ht="15" customHeight="1">
      <c r="B107" s="279"/>
      <c r="C107" s="267" t="s">
        <v>1383</v>
      </c>
      <c r="D107" s="267"/>
      <c r="E107" s="267"/>
      <c r="F107" s="290" t="s">
        <v>1380</v>
      </c>
      <c r="G107" s="267"/>
      <c r="H107" s="267" t="s">
        <v>1420</v>
      </c>
      <c r="I107" s="267" t="s">
        <v>1382</v>
      </c>
      <c r="J107" s="267">
        <v>120</v>
      </c>
      <c r="K107" s="281"/>
    </row>
    <row r="108" s="1" customFormat="1" ht="15" customHeight="1">
      <c r="B108" s="292"/>
      <c r="C108" s="267" t="s">
        <v>1385</v>
      </c>
      <c r="D108" s="267"/>
      <c r="E108" s="267"/>
      <c r="F108" s="290" t="s">
        <v>1386</v>
      </c>
      <c r="G108" s="267"/>
      <c r="H108" s="267" t="s">
        <v>1420</v>
      </c>
      <c r="I108" s="267" t="s">
        <v>1382</v>
      </c>
      <c r="J108" s="267">
        <v>50</v>
      </c>
      <c r="K108" s="281"/>
    </row>
    <row r="109" s="1" customFormat="1" ht="15" customHeight="1">
      <c r="B109" s="292"/>
      <c r="C109" s="267" t="s">
        <v>1388</v>
      </c>
      <c r="D109" s="267"/>
      <c r="E109" s="267"/>
      <c r="F109" s="290" t="s">
        <v>1380</v>
      </c>
      <c r="G109" s="267"/>
      <c r="H109" s="267" t="s">
        <v>1420</v>
      </c>
      <c r="I109" s="267" t="s">
        <v>1390</v>
      </c>
      <c r="J109" s="267"/>
      <c r="K109" s="281"/>
    </row>
    <row r="110" s="1" customFormat="1" ht="15" customHeight="1">
      <c r="B110" s="292"/>
      <c r="C110" s="267" t="s">
        <v>1399</v>
      </c>
      <c r="D110" s="267"/>
      <c r="E110" s="267"/>
      <c r="F110" s="290" t="s">
        <v>1386</v>
      </c>
      <c r="G110" s="267"/>
      <c r="H110" s="267" t="s">
        <v>1420</v>
      </c>
      <c r="I110" s="267" t="s">
        <v>1382</v>
      </c>
      <c r="J110" s="267">
        <v>50</v>
      </c>
      <c r="K110" s="281"/>
    </row>
    <row r="111" s="1" customFormat="1" ht="15" customHeight="1">
      <c r="B111" s="292"/>
      <c r="C111" s="267" t="s">
        <v>1407</v>
      </c>
      <c r="D111" s="267"/>
      <c r="E111" s="267"/>
      <c r="F111" s="290" t="s">
        <v>1386</v>
      </c>
      <c r="G111" s="267"/>
      <c r="H111" s="267" t="s">
        <v>1420</v>
      </c>
      <c r="I111" s="267" t="s">
        <v>1382</v>
      </c>
      <c r="J111" s="267">
        <v>50</v>
      </c>
      <c r="K111" s="281"/>
    </row>
    <row r="112" s="1" customFormat="1" ht="15" customHeight="1">
      <c r="B112" s="292"/>
      <c r="C112" s="267" t="s">
        <v>1405</v>
      </c>
      <c r="D112" s="267"/>
      <c r="E112" s="267"/>
      <c r="F112" s="290" t="s">
        <v>1386</v>
      </c>
      <c r="G112" s="267"/>
      <c r="H112" s="267" t="s">
        <v>1420</v>
      </c>
      <c r="I112" s="267" t="s">
        <v>1382</v>
      </c>
      <c r="J112" s="267">
        <v>50</v>
      </c>
      <c r="K112" s="281"/>
    </row>
    <row r="113" s="1" customFormat="1" ht="15" customHeight="1">
      <c r="B113" s="292"/>
      <c r="C113" s="267" t="s">
        <v>56</v>
      </c>
      <c r="D113" s="267"/>
      <c r="E113" s="267"/>
      <c r="F113" s="290" t="s">
        <v>1380</v>
      </c>
      <c r="G113" s="267"/>
      <c r="H113" s="267" t="s">
        <v>1421</v>
      </c>
      <c r="I113" s="267" t="s">
        <v>1382</v>
      </c>
      <c r="J113" s="267">
        <v>20</v>
      </c>
      <c r="K113" s="281"/>
    </row>
    <row r="114" s="1" customFormat="1" ht="15" customHeight="1">
      <c r="B114" s="292"/>
      <c r="C114" s="267" t="s">
        <v>1422</v>
      </c>
      <c r="D114" s="267"/>
      <c r="E114" s="267"/>
      <c r="F114" s="290" t="s">
        <v>1380</v>
      </c>
      <c r="G114" s="267"/>
      <c r="H114" s="267" t="s">
        <v>1423</v>
      </c>
      <c r="I114" s="267" t="s">
        <v>1382</v>
      </c>
      <c r="J114" s="267">
        <v>120</v>
      </c>
      <c r="K114" s="281"/>
    </row>
    <row r="115" s="1" customFormat="1" ht="15" customHeight="1">
      <c r="B115" s="292"/>
      <c r="C115" s="267" t="s">
        <v>41</v>
      </c>
      <c r="D115" s="267"/>
      <c r="E115" s="267"/>
      <c r="F115" s="290" t="s">
        <v>1380</v>
      </c>
      <c r="G115" s="267"/>
      <c r="H115" s="267" t="s">
        <v>1424</v>
      </c>
      <c r="I115" s="267" t="s">
        <v>1415</v>
      </c>
      <c r="J115" s="267"/>
      <c r="K115" s="281"/>
    </row>
    <row r="116" s="1" customFormat="1" ht="15" customHeight="1">
      <c r="B116" s="292"/>
      <c r="C116" s="267" t="s">
        <v>51</v>
      </c>
      <c r="D116" s="267"/>
      <c r="E116" s="267"/>
      <c r="F116" s="290" t="s">
        <v>1380</v>
      </c>
      <c r="G116" s="267"/>
      <c r="H116" s="267" t="s">
        <v>1425</v>
      </c>
      <c r="I116" s="267" t="s">
        <v>1415</v>
      </c>
      <c r="J116" s="267"/>
      <c r="K116" s="281"/>
    </row>
    <row r="117" s="1" customFormat="1" ht="15" customHeight="1">
      <c r="B117" s="292"/>
      <c r="C117" s="267" t="s">
        <v>60</v>
      </c>
      <c r="D117" s="267"/>
      <c r="E117" s="267"/>
      <c r="F117" s="290" t="s">
        <v>1380</v>
      </c>
      <c r="G117" s="267"/>
      <c r="H117" s="267" t="s">
        <v>1426</v>
      </c>
      <c r="I117" s="267" t="s">
        <v>1427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1428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1374</v>
      </c>
      <c r="D123" s="282"/>
      <c r="E123" s="282"/>
      <c r="F123" s="282" t="s">
        <v>1375</v>
      </c>
      <c r="G123" s="283"/>
      <c r="H123" s="282" t="s">
        <v>57</v>
      </c>
      <c r="I123" s="282" t="s">
        <v>60</v>
      </c>
      <c r="J123" s="282" t="s">
        <v>1376</v>
      </c>
      <c r="K123" s="311"/>
    </row>
    <row r="124" s="1" customFormat="1" ht="17.25" customHeight="1">
      <c r="B124" s="310"/>
      <c r="C124" s="284" t="s">
        <v>1377</v>
      </c>
      <c r="D124" s="284"/>
      <c r="E124" s="284"/>
      <c r="F124" s="285" t="s">
        <v>1378</v>
      </c>
      <c r="G124" s="286"/>
      <c r="H124" s="284"/>
      <c r="I124" s="284"/>
      <c r="J124" s="284" t="s">
        <v>1379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1383</v>
      </c>
      <c r="D126" s="289"/>
      <c r="E126" s="289"/>
      <c r="F126" s="290" t="s">
        <v>1380</v>
      </c>
      <c r="G126" s="267"/>
      <c r="H126" s="267" t="s">
        <v>1420</v>
      </c>
      <c r="I126" s="267" t="s">
        <v>1382</v>
      </c>
      <c r="J126" s="267">
        <v>120</v>
      </c>
      <c r="K126" s="315"/>
    </row>
    <row r="127" s="1" customFormat="1" ht="15" customHeight="1">
      <c r="B127" s="312"/>
      <c r="C127" s="267" t="s">
        <v>1429</v>
      </c>
      <c r="D127" s="267"/>
      <c r="E127" s="267"/>
      <c r="F127" s="290" t="s">
        <v>1380</v>
      </c>
      <c r="G127" s="267"/>
      <c r="H127" s="267" t="s">
        <v>1430</v>
      </c>
      <c r="I127" s="267" t="s">
        <v>1382</v>
      </c>
      <c r="J127" s="267" t="s">
        <v>1431</v>
      </c>
      <c r="K127" s="315"/>
    </row>
    <row r="128" s="1" customFormat="1" ht="15" customHeight="1">
      <c r="B128" s="312"/>
      <c r="C128" s="267" t="s">
        <v>1328</v>
      </c>
      <c r="D128" s="267"/>
      <c r="E128" s="267"/>
      <c r="F128" s="290" t="s">
        <v>1380</v>
      </c>
      <c r="G128" s="267"/>
      <c r="H128" s="267" t="s">
        <v>1432</v>
      </c>
      <c r="I128" s="267" t="s">
        <v>1382</v>
      </c>
      <c r="J128" s="267" t="s">
        <v>1431</v>
      </c>
      <c r="K128" s="315"/>
    </row>
    <row r="129" s="1" customFormat="1" ht="15" customHeight="1">
      <c r="B129" s="312"/>
      <c r="C129" s="267" t="s">
        <v>1391</v>
      </c>
      <c r="D129" s="267"/>
      <c r="E129" s="267"/>
      <c r="F129" s="290" t="s">
        <v>1386</v>
      </c>
      <c r="G129" s="267"/>
      <c r="H129" s="267" t="s">
        <v>1392</v>
      </c>
      <c r="I129" s="267" t="s">
        <v>1382</v>
      </c>
      <c r="J129" s="267">
        <v>15</v>
      </c>
      <c r="K129" s="315"/>
    </row>
    <row r="130" s="1" customFormat="1" ht="15" customHeight="1">
      <c r="B130" s="312"/>
      <c r="C130" s="293" t="s">
        <v>1393</v>
      </c>
      <c r="D130" s="293"/>
      <c r="E130" s="293"/>
      <c r="F130" s="294" t="s">
        <v>1386</v>
      </c>
      <c r="G130" s="293"/>
      <c r="H130" s="293" t="s">
        <v>1394</v>
      </c>
      <c r="I130" s="293" t="s">
        <v>1382</v>
      </c>
      <c r="J130" s="293">
        <v>15</v>
      </c>
      <c r="K130" s="315"/>
    </row>
    <row r="131" s="1" customFormat="1" ht="15" customHeight="1">
      <c r="B131" s="312"/>
      <c r="C131" s="293" t="s">
        <v>1395</v>
      </c>
      <c r="D131" s="293"/>
      <c r="E131" s="293"/>
      <c r="F131" s="294" t="s">
        <v>1386</v>
      </c>
      <c r="G131" s="293"/>
      <c r="H131" s="293" t="s">
        <v>1396</v>
      </c>
      <c r="I131" s="293" t="s">
        <v>1382</v>
      </c>
      <c r="J131" s="293">
        <v>20</v>
      </c>
      <c r="K131" s="315"/>
    </row>
    <row r="132" s="1" customFormat="1" ht="15" customHeight="1">
      <c r="B132" s="312"/>
      <c r="C132" s="293" t="s">
        <v>1397</v>
      </c>
      <c r="D132" s="293"/>
      <c r="E132" s="293"/>
      <c r="F132" s="294" t="s">
        <v>1386</v>
      </c>
      <c r="G132" s="293"/>
      <c r="H132" s="293" t="s">
        <v>1398</v>
      </c>
      <c r="I132" s="293" t="s">
        <v>1382</v>
      </c>
      <c r="J132" s="293">
        <v>20</v>
      </c>
      <c r="K132" s="315"/>
    </row>
    <row r="133" s="1" customFormat="1" ht="15" customHeight="1">
      <c r="B133" s="312"/>
      <c r="C133" s="267" t="s">
        <v>1385</v>
      </c>
      <c r="D133" s="267"/>
      <c r="E133" s="267"/>
      <c r="F133" s="290" t="s">
        <v>1386</v>
      </c>
      <c r="G133" s="267"/>
      <c r="H133" s="267" t="s">
        <v>1420</v>
      </c>
      <c r="I133" s="267" t="s">
        <v>1382</v>
      </c>
      <c r="J133" s="267">
        <v>50</v>
      </c>
      <c r="K133" s="315"/>
    </row>
    <row r="134" s="1" customFormat="1" ht="15" customHeight="1">
      <c r="B134" s="312"/>
      <c r="C134" s="267" t="s">
        <v>1399</v>
      </c>
      <c r="D134" s="267"/>
      <c r="E134" s="267"/>
      <c r="F134" s="290" t="s">
        <v>1386</v>
      </c>
      <c r="G134" s="267"/>
      <c r="H134" s="267" t="s">
        <v>1420</v>
      </c>
      <c r="I134" s="267" t="s">
        <v>1382</v>
      </c>
      <c r="J134" s="267">
        <v>50</v>
      </c>
      <c r="K134" s="315"/>
    </row>
    <row r="135" s="1" customFormat="1" ht="15" customHeight="1">
      <c r="B135" s="312"/>
      <c r="C135" s="267" t="s">
        <v>1405</v>
      </c>
      <c r="D135" s="267"/>
      <c r="E135" s="267"/>
      <c r="F135" s="290" t="s">
        <v>1386</v>
      </c>
      <c r="G135" s="267"/>
      <c r="H135" s="267" t="s">
        <v>1420</v>
      </c>
      <c r="I135" s="267" t="s">
        <v>1382</v>
      </c>
      <c r="J135" s="267">
        <v>50</v>
      </c>
      <c r="K135" s="315"/>
    </row>
    <row r="136" s="1" customFormat="1" ht="15" customHeight="1">
      <c r="B136" s="312"/>
      <c r="C136" s="267" t="s">
        <v>1407</v>
      </c>
      <c r="D136" s="267"/>
      <c r="E136" s="267"/>
      <c r="F136" s="290" t="s">
        <v>1386</v>
      </c>
      <c r="G136" s="267"/>
      <c r="H136" s="267" t="s">
        <v>1420</v>
      </c>
      <c r="I136" s="267" t="s">
        <v>1382</v>
      </c>
      <c r="J136" s="267">
        <v>50</v>
      </c>
      <c r="K136" s="315"/>
    </row>
    <row r="137" s="1" customFormat="1" ht="15" customHeight="1">
      <c r="B137" s="312"/>
      <c r="C137" s="267" t="s">
        <v>1408</v>
      </c>
      <c r="D137" s="267"/>
      <c r="E137" s="267"/>
      <c r="F137" s="290" t="s">
        <v>1386</v>
      </c>
      <c r="G137" s="267"/>
      <c r="H137" s="267" t="s">
        <v>1433</v>
      </c>
      <c r="I137" s="267" t="s">
        <v>1382</v>
      </c>
      <c r="J137" s="267">
        <v>255</v>
      </c>
      <c r="K137" s="315"/>
    </row>
    <row r="138" s="1" customFormat="1" ht="15" customHeight="1">
      <c r="B138" s="312"/>
      <c r="C138" s="267" t="s">
        <v>1410</v>
      </c>
      <c r="D138" s="267"/>
      <c r="E138" s="267"/>
      <c r="F138" s="290" t="s">
        <v>1380</v>
      </c>
      <c r="G138" s="267"/>
      <c r="H138" s="267" t="s">
        <v>1434</v>
      </c>
      <c r="I138" s="267" t="s">
        <v>1412</v>
      </c>
      <c r="J138" s="267"/>
      <c r="K138" s="315"/>
    </row>
    <row r="139" s="1" customFormat="1" ht="15" customHeight="1">
      <c r="B139" s="312"/>
      <c r="C139" s="267" t="s">
        <v>1413</v>
      </c>
      <c r="D139" s="267"/>
      <c r="E139" s="267"/>
      <c r="F139" s="290" t="s">
        <v>1380</v>
      </c>
      <c r="G139" s="267"/>
      <c r="H139" s="267" t="s">
        <v>1435</v>
      </c>
      <c r="I139" s="267" t="s">
        <v>1415</v>
      </c>
      <c r="J139" s="267"/>
      <c r="K139" s="315"/>
    </row>
    <row r="140" s="1" customFormat="1" ht="15" customHeight="1">
      <c r="B140" s="312"/>
      <c r="C140" s="267" t="s">
        <v>1416</v>
      </c>
      <c r="D140" s="267"/>
      <c r="E140" s="267"/>
      <c r="F140" s="290" t="s">
        <v>1380</v>
      </c>
      <c r="G140" s="267"/>
      <c r="H140" s="267" t="s">
        <v>1416</v>
      </c>
      <c r="I140" s="267" t="s">
        <v>1415</v>
      </c>
      <c r="J140" s="267"/>
      <c r="K140" s="315"/>
    </row>
    <row r="141" s="1" customFormat="1" ht="15" customHeight="1">
      <c r="B141" s="312"/>
      <c r="C141" s="267" t="s">
        <v>41</v>
      </c>
      <c r="D141" s="267"/>
      <c r="E141" s="267"/>
      <c r="F141" s="290" t="s">
        <v>1380</v>
      </c>
      <c r="G141" s="267"/>
      <c r="H141" s="267" t="s">
        <v>1436</v>
      </c>
      <c r="I141" s="267" t="s">
        <v>1415</v>
      </c>
      <c r="J141" s="267"/>
      <c r="K141" s="315"/>
    </row>
    <row r="142" s="1" customFormat="1" ht="15" customHeight="1">
      <c r="B142" s="312"/>
      <c r="C142" s="267" t="s">
        <v>1437</v>
      </c>
      <c r="D142" s="267"/>
      <c r="E142" s="267"/>
      <c r="F142" s="290" t="s">
        <v>1380</v>
      </c>
      <c r="G142" s="267"/>
      <c r="H142" s="267" t="s">
        <v>1438</v>
      </c>
      <c r="I142" s="267" t="s">
        <v>1415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1439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1374</v>
      </c>
      <c r="D148" s="282"/>
      <c r="E148" s="282"/>
      <c r="F148" s="282" t="s">
        <v>1375</v>
      </c>
      <c r="G148" s="283"/>
      <c r="H148" s="282" t="s">
        <v>57</v>
      </c>
      <c r="I148" s="282" t="s">
        <v>60</v>
      </c>
      <c r="J148" s="282" t="s">
        <v>1376</v>
      </c>
      <c r="K148" s="281"/>
    </row>
    <row r="149" s="1" customFormat="1" ht="17.25" customHeight="1">
      <c r="B149" s="279"/>
      <c r="C149" s="284" t="s">
        <v>1377</v>
      </c>
      <c r="D149" s="284"/>
      <c r="E149" s="284"/>
      <c r="F149" s="285" t="s">
        <v>1378</v>
      </c>
      <c r="G149" s="286"/>
      <c r="H149" s="284"/>
      <c r="I149" s="284"/>
      <c r="J149" s="284" t="s">
        <v>1379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1383</v>
      </c>
      <c r="D151" s="267"/>
      <c r="E151" s="267"/>
      <c r="F151" s="320" t="s">
        <v>1380</v>
      </c>
      <c r="G151" s="267"/>
      <c r="H151" s="319" t="s">
        <v>1420</v>
      </c>
      <c r="I151" s="319" t="s">
        <v>1382</v>
      </c>
      <c r="J151" s="319">
        <v>120</v>
      </c>
      <c r="K151" s="315"/>
    </row>
    <row r="152" s="1" customFormat="1" ht="15" customHeight="1">
      <c r="B152" s="292"/>
      <c r="C152" s="319" t="s">
        <v>1429</v>
      </c>
      <c r="D152" s="267"/>
      <c r="E152" s="267"/>
      <c r="F152" s="320" t="s">
        <v>1380</v>
      </c>
      <c r="G152" s="267"/>
      <c r="H152" s="319" t="s">
        <v>1440</v>
      </c>
      <c r="I152" s="319" t="s">
        <v>1382</v>
      </c>
      <c r="J152" s="319" t="s">
        <v>1431</v>
      </c>
      <c r="K152" s="315"/>
    </row>
    <row r="153" s="1" customFormat="1" ht="15" customHeight="1">
      <c r="B153" s="292"/>
      <c r="C153" s="319" t="s">
        <v>1328</v>
      </c>
      <c r="D153" s="267"/>
      <c r="E153" s="267"/>
      <c r="F153" s="320" t="s">
        <v>1380</v>
      </c>
      <c r="G153" s="267"/>
      <c r="H153" s="319" t="s">
        <v>1441</v>
      </c>
      <c r="I153" s="319" t="s">
        <v>1382</v>
      </c>
      <c r="J153" s="319" t="s">
        <v>1431</v>
      </c>
      <c r="K153" s="315"/>
    </row>
    <row r="154" s="1" customFormat="1" ht="15" customHeight="1">
      <c r="B154" s="292"/>
      <c r="C154" s="319" t="s">
        <v>1385</v>
      </c>
      <c r="D154" s="267"/>
      <c r="E154" s="267"/>
      <c r="F154" s="320" t="s">
        <v>1386</v>
      </c>
      <c r="G154" s="267"/>
      <c r="H154" s="319" t="s">
        <v>1420</v>
      </c>
      <c r="I154" s="319" t="s">
        <v>1382</v>
      </c>
      <c r="J154" s="319">
        <v>50</v>
      </c>
      <c r="K154" s="315"/>
    </row>
    <row r="155" s="1" customFormat="1" ht="15" customHeight="1">
      <c r="B155" s="292"/>
      <c r="C155" s="319" t="s">
        <v>1388</v>
      </c>
      <c r="D155" s="267"/>
      <c r="E155" s="267"/>
      <c r="F155" s="320" t="s">
        <v>1380</v>
      </c>
      <c r="G155" s="267"/>
      <c r="H155" s="319" t="s">
        <v>1420</v>
      </c>
      <c r="I155" s="319" t="s">
        <v>1390</v>
      </c>
      <c r="J155" s="319"/>
      <c r="K155" s="315"/>
    </row>
    <row r="156" s="1" customFormat="1" ht="15" customHeight="1">
      <c r="B156" s="292"/>
      <c r="C156" s="319" t="s">
        <v>1399</v>
      </c>
      <c r="D156" s="267"/>
      <c r="E156" s="267"/>
      <c r="F156" s="320" t="s">
        <v>1386</v>
      </c>
      <c r="G156" s="267"/>
      <c r="H156" s="319" t="s">
        <v>1420</v>
      </c>
      <c r="I156" s="319" t="s">
        <v>1382</v>
      </c>
      <c r="J156" s="319">
        <v>50</v>
      </c>
      <c r="K156" s="315"/>
    </row>
    <row r="157" s="1" customFormat="1" ht="15" customHeight="1">
      <c r="B157" s="292"/>
      <c r="C157" s="319" t="s">
        <v>1407</v>
      </c>
      <c r="D157" s="267"/>
      <c r="E157" s="267"/>
      <c r="F157" s="320" t="s">
        <v>1386</v>
      </c>
      <c r="G157" s="267"/>
      <c r="H157" s="319" t="s">
        <v>1420</v>
      </c>
      <c r="I157" s="319" t="s">
        <v>1382</v>
      </c>
      <c r="J157" s="319">
        <v>50</v>
      </c>
      <c r="K157" s="315"/>
    </row>
    <row r="158" s="1" customFormat="1" ht="15" customHeight="1">
      <c r="B158" s="292"/>
      <c r="C158" s="319" t="s">
        <v>1405</v>
      </c>
      <c r="D158" s="267"/>
      <c r="E158" s="267"/>
      <c r="F158" s="320" t="s">
        <v>1386</v>
      </c>
      <c r="G158" s="267"/>
      <c r="H158" s="319" t="s">
        <v>1420</v>
      </c>
      <c r="I158" s="319" t="s">
        <v>1382</v>
      </c>
      <c r="J158" s="319">
        <v>50</v>
      </c>
      <c r="K158" s="315"/>
    </row>
    <row r="159" s="1" customFormat="1" ht="15" customHeight="1">
      <c r="B159" s="292"/>
      <c r="C159" s="319" t="s">
        <v>102</v>
      </c>
      <c r="D159" s="267"/>
      <c r="E159" s="267"/>
      <c r="F159" s="320" t="s">
        <v>1380</v>
      </c>
      <c r="G159" s="267"/>
      <c r="H159" s="319" t="s">
        <v>1442</v>
      </c>
      <c r="I159" s="319" t="s">
        <v>1382</v>
      </c>
      <c r="J159" s="319" t="s">
        <v>1443</v>
      </c>
      <c r="K159" s="315"/>
    </row>
    <row r="160" s="1" customFormat="1" ht="15" customHeight="1">
      <c r="B160" s="292"/>
      <c r="C160" s="319" t="s">
        <v>1444</v>
      </c>
      <c r="D160" s="267"/>
      <c r="E160" s="267"/>
      <c r="F160" s="320" t="s">
        <v>1380</v>
      </c>
      <c r="G160" s="267"/>
      <c r="H160" s="319" t="s">
        <v>1445</v>
      </c>
      <c r="I160" s="319" t="s">
        <v>1415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1446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1374</v>
      </c>
      <c r="D166" s="282"/>
      <c r="E166" s="282"/>
      <c r="F166" s="282" t="s">
        <v>1375</v>
      </c>
      <c r="G166" s="324"/>
      <c r="H166" s="325" t="s">
        <v>57</v>
      </c>
      <c r="I166" s="325" t="s">
        <v>60</v>
      </c>
      <c r="J166" s="282" t="s">
        <v>1376</v>
      </c>
      <c r="K166" s="259"/>
    </row>
    <row r="167" s="1" customFormat="1" ht="17.25" customHeight="1">
      <c r="B167" s="260"/>
      <c r="C167" s="284" t="s">
        <v>1377</v>
      </c>
      <c r="D167" s="284"/>
      <c r="E167" s="284"/>
      <c r="F167" s="285" t="s">
        <v>1378</v>
      </c>
      <c r="G167" s="326"/>
      <c r="H167" s="327"/>
      <c r="I167" s="327"/>
      <c r="J167" s="284" t="s">
        <v>1379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1383</v>
      </c>
      <c r="D169" s="267"/>
      <c r="E169" s="267"/>
      <c r="F169" s="290" t="s">
        <v>1380</v>
      </c>
      <c r="G169" s="267"/>
      <c r="H169" s="267" t="s">
        <v>1420</v>
      </c>
      <c r="I169" s="267" t="s">
        <v>1382</v>
      </c>
      <c r="J169" s="267">
        <v>120</v>
      </c>
      <c r="K169" s="315"/>
    </row>
    <row r="170" s="1" customFormat="1" ht="15" customHeight="1">
      <c r="B170" s="292"/>
      <c r="C170" s="267" t="s">
        <v>1429</v>
      </c>
      <c r="D170" s="267"/>
      <c r="E170" s="267"/>
      <c r="F170" s="290" t="s">
        <v>1380</v>
      </c>
      <c r="G170" s="267"/>
      <c r="H170" s="267" t="s">
        <v>1430</v>
      </c>
      <c r="I170" s="267" t="s">
        <v>1382</v>
      </c>
      <c r="J170" s="267" t="s">
        <v>1431</v>
      </c>
      <c r="K170" s="315"/>
    </row>
    <row r="171" s="1" customFormat="1" ht="15" customHeight="1">
      <c r="B171" s="292"/>
      <c r="C171" s="267" t="s">
        <v>1328</v>
      </c>
      <c r="D171" s="267"/>
      <c r="E171" s="267"/>
      <c r="F171" s="290" t="s">
        <v>1380</v>
      </c>
      <c r="G171" s="267"/>
      <c r="H171" s="267" t="s">
        <v>1447</v>
      </c>
      <c r="I171" s="267" t="s">
        <v>1382</v>
      </c>
      <c r="J171" s="267" t="s">
        <v>1431</v>
      </c>
      <c r="K171" s="315"/>
    </row>
    <row r="172" s="1" customFormat="1" ht="15" customHeight="1">
      <c r="B172" s="292"/>
      <c r="C172" s="267" t="s">
        <v>1385</v>
      </c>
      <c r="D172" s="267"/>
      <c r="E172" s="267"/>
      <c r="F172" s="290" t="s">
        <v>1386</v>
      </c>
      <c r="G172" s="267"/>
      <c r="H172" s="267" t="s">
        <v>1447</v>
      </c>
      <c r="I172" s="267" t="s">
        <v>1382</v>
      </c>
      <c r="J172" s="267">
        <v>50</v>
      </c>
      <c r="K172" s="315"/>
    </row>
    <row r="173" s="1" customFormat="1" ht="15" customHeight="1">
      <c r="B173" s="292"/>
      <c r="C173" s="267" t="s">
        <v>1388</v>
      </c>
      <c r="D173" s="267"/>
      <c r="E173" s="267"/>
      <c r="F173" s="290" t="s">
        <v>1380</v>
      </c>
      <c r="G173" s="267"/>
      <c r="H173" s="267" t="s">
        <v>1447</v>
      </c>
      <c r="I173" s="267" t="s">
        <v>1390</v>
      </c>
      <c r="J173" s="267"/>
      <c r="K173" s="315"/>
    </row>
    <row r="174" s="1" customFormat="1" ht="15" customHeight="1">
      <c r="B174" s="292"/>
      <c r="C174" s="267" t="s">
        <v>1399</v>
      </c>
      <c r="D174" s="267"/>
      <c r="E174" s="267"/>
      <c r="F174" s="290" t="s">
        <v>1386</v>
      </c>
      <c r="G174" s="267"/>
      <c r="H174" s="267" t="s">
        <v>1447</v>
      </c>
      <c r="I174" s="267" t="s">
        <v>1382</v>
      </c>
      <c r="J174" s="267">
        <v>50</v>
      </c>
      <c r="K174" s="315"/>
    </row>
    <row r="175" s="1" customFormat="1" ht="15" customHeight="1">
      <c r="B175" s="292"/>
      <c r="C175" s="267" t="s">
        <v>1407</v>
      </c>
      <c r="D175" s="267"/>
      <c r="E175" s="267"/>
      <c r="F175" s="290" t="s">
        <v>1386</v>
      </c>
      <c r="G175" s="267"/>
      <c r="H175" s="267" t="s">
        <v>1447</v>
      </c>
      <c r="I175" s="267" t="s">
        <v>1382</v>
      </c>
      <c r="J175" s="267">
        <v>50</v>
      </c>
      <c r="K175" s="315"/>
    </row>
    <row r="176" s="1" customFormat="1" ht="15" customHeight="1">
      <c r="B176" s="292"/>
      <c r="C176" s="267" t="s">
        <v>1405</v>
      </c>
      <c r="D176" s="267"/>
      <c r="E176" s="267"/>
      <c r="F176" s="290" t="s">
        <v>1386</v>
      </c>
      <c r="G176" s="267"/>
      <c r="H176" s="267" t="s">
        <v>1447</v>
      </c>
      <c r="I176" s="267" t="s">
        <v>1382</v>
      </c>
      <c r="J176" s="267">
        <v>50</v>
      </c>
      <c r="K176" s="315"/>
    </row>
    <row r="177" s="1" customFormat="1" ht="15" customHeight="1">
      <c r="B177" s="292"/>
      <c r="C177" s="267" t="s">
        <v>124</v>
      </c>
      <c r="D177" s="267"/>
      <c r="E177" s="267"/>
      <c r="F177" s="290" t="s">
        <v>1380</v>
      </c>
      <c r="G177" s="267"/>
      <c r="H177" s="267" t="s">
        <v>1448</v>
      </c>
      <c r="I177" s="267" t="s">
        <v>1449</v>
      </c>
      <c r="J177" s="267"/>
      <c r="K177" s="315"/>
    </row>
    <row r="178" s="1" customFormat="1" ht="15" customHeight="1">
      <c r="B178" s="292"/>
      <c r="C178" s="267" t="s">
        <v>60</v>
      </c>
      <c r="D178" s="267"/>
      <c r="E178" s="267"/>
      <c r="F178" s="290" t="s">
        <v>1380</v>
      </c>
      <c r="G178" s="267"/>
      <c r="H178" s="267" t="s">
        <v>1450</v>
      </c>
      <c r="I178" s="267" t="s">
        <v>1451</v>
      </c>
      <c r="J178" s="267">
        <v>1</v>
      </c>
      <c r="K178" s="315"/>
    </row>
    <row r="179" s="1" customFormat="1" ht="15" customHeight="1">
      <c r="B179" s="292"/>
      <c r="C179" s="267" t="s">
        <v>56</v>
      </c>
      <c r="D179" s="267"/>
      <c r="E179" s="267"/>
      <c r="F179" s="290" t="s">
        <v>1380</v>
      </c>
      <c r="G179" s="267"/>
      <c r="H179" s="267" t="s">
        <v>1452</v>
      </c>
      <c r="I179" s="267" t="s">
        <v>1382</v>
      </c>
      <c r="J179" s="267">
        <v>20</v>
      </c>
      <c r="K179" s="315"/>
    </row>
    <row r="180" s="1" customFormat="1" ht="15" customHeight="1">
      <c r="B180" s="292"/>
      <c r="C180" s="267" t="s">
        <v>57</v>
      </c>
      <c r="D180" s="267"/>
      <c r="E180" s="267"/>
      <c r="F180" s="290" t="s">
        <v>1380</v>
      </c>
      <c r="G180" s="267"/>
      <c r="H180" s="267" t="s">
        <v>1453</v>
      </c>
      <c r="I180" s="267" t="s">
        <v>1382</v>
      </c>
      <c r="J180" s="267">
        <v>255</v>
      </c>
      <c r="K180" s="315"/>
    </row>
    <row r="181" s="1" customFormat="1" ht="15" customHeight="1">
      <c r="B181" s="292"/>
      <c r="C181" s="267" t="s">
        <v>125</v>
      </c>
      <c r="D181" s="267"/>
      <c r="E181" s="267"/>
      <c r="F181" s="290" t="s">
        <v>1380</v>
      </c>
      <c r="G181" s="267"/>
      <c r="H181" s="267" t="s">
        <v>1344</v>
      </c>
      <c r="I181" s="267" t="s">
        <v>1382</v>
      </c>
      <c r="J181" s="267">
        <v>10</v>
      </c>
      <c r="K181" s="315"/>
    </row>
    <row r="182" s="1" customFormat="1" ht="15" customHeight="1">
      <c r="B182" s="292"/>
      <c r="C182" s="267" t="s">
        <v>126</v>
      </c>
      <c r="D182" s="267"/>
      <c r="E182" s="267"/>
      <c r="F182" s="290" t="s">
        <v>1380</v>
      </c>
      <c r="G182" s="267"/>
      <c r="H182" s="267" t="s">
        <v>1454</v>
      </c>
      <c r="I182" s="267" t="s">
        <v>1415</v>
      </c>
      <c r="J182" s="267"/>
      <c r="K182" s="315"/>
    </row>
    <row r="183" s="1" customFormat="1" ht="15" customHeight="1">
      <c r="B183" s="292"/>
      <c r="C183" s="267" t="s">
        <v>1455</v>
      </c>
      <c r="D183" s="267"/>
      <c r="E183" s="267"/>
      <c r="F183" s="290" t="s">
        <v>1380</v>
      </c>
      <c r="G183" s="267"/>
      <c r="H183" s="267" t="s">
        <v>1456</v>
      </c>
      <c r="I183" s="267" t="s">
        <v>1415</v>
      </c>
      <c r="J183" s="267"/>
      <c r="K183" s="315"/>
    </row>
    <row r="184" s="1" customFormat="1" ht="15" customHeight="1">
      <c r="B184" s="292"/>
      <c r="C184" s="267" t="s">
        <v>1444</v>
      </c>
      <c r="D184" s="267"/>
      <c r="E184" s="267"/>
      <c r="F184" s="290" t="s">
        <v>1380</v>
      </c>
      <c r="G184" s="267"/>
      <c r="H184" s="267" t="s">
        <v>1457</v>
      </c>
      <c r="I184" s="267" t="s">
        <v>1415</v>
      </c>
      <c r="J184" s="267"/>
      <c r="K184" s="315"/>
    </row>
    <row r="185" s="1" customFormat="1" ht="15" customHeight="1">
      <c r="B185" s="292"/>
      <c r="C185" s="267" t="s">
        <v>128</v>
      </c>
      <c r="D185" s="267"/>
      <c r="E185" s="267"/>
      <c r="F185" s="290" t="s">
        <v>1386</v>
      </c>
      <c r="G185" s="267"/>
      <c r="H185" s="267" t="s">
        <v>1458</v>
      </c>
      <c r="I185" s="267" t="s">
        <v>1382</v>
      </c>
      <c r="J185" s="267">
        <v>50</v>
      </c>
      <c r="K185" s="315"/>
    </row>
    <row r="186" s="1" customFormat="1" ht="15" customHeight="1">
      <c r="B186" s="292"/>
      <c r="C186" s="267" t="s">
        <v>1459</v>
      </c>
      <c r="D186" s="267"/>
      <c r="E186" s="267"/>
      <c r="F186" s="290" t="s">
        <v>1386</v>
      </c>
      <c r="G186" s="267"/>
      <c r="H186" s="267" t="s">
        <v>1460</v>
      </c>
      <c r="I186" s="267" t="s">
        <v>1461</v>
      </c>
      <c r="J186" s="267"/>
      <c r="K186" s="315"/>
    </row>
    <row r="187" s="1" customFormat="1" ht="15" customHeight="1">
      <c r="B187" s="292"/>
      <c r="C187" s="267" t="s">
        <v>1462</v>
      </c>
      <c r="D187" s="267"/>
      <c r="E187" s="267"/>
      <c r="F187" s="290" t="s">
        <v>1386</v>
      </c>
      <c r="G187" s="267"/>
      <c r="H187" s="267" t="s">
        <v>1463</v>
      </c>
      <c r="I187" s="267" t="s">
        <v>1461</v>
      </c>
      <c r="J187" s="267"/>
      <c r="K187" s="315"/>
    </row>
    <row r="188" s="1" customFormat="1" ht="15" customHeight="1">
      <c r="B188" s="292"/>
      <c r="C188" s="267" t="s">
        <v>1464</v>
      </c>
      <c r="D188" s="267"/>
      <c r="E188" s="267"/>
      <c r="F188" s="290" t="s">
        <v>1386</v>
      </c>
      <c r="G188" s="267"/>
      <c r="H188" s="267" t="s">
        <v>1465</v>
      </c>
      <c r="I188" s="267" t="s">
        <v>1461</v>
      </c>
      <c r="J188" s="267"/>
      <c r="K188" s="315"/>
    </row>
    <row r="189" s="1" customFormat="1" ht="15" customHeight="1">
      <c r="B189" s="292"/>
      <c r="C189" s="328" t="s">
        <v>1466</v>
      </c>
      <c r="D189" s="267"/>
      <c r="E189" s="267"/>
      <c r="F189" s="290" t="s">
        <v>1386</v>
      </c>
      <c r="G189" s="267"/>
      <c r="H189" s="267" t="s">
        <v>1467</v>
      </c>
      <c r="I189" s="267" t="s">
        <v>1468</v>
      </c>
      <c r="J189" s="329" t="s">
        <v>1469</v>
      </c>
      <c r="K189" s="315"/>
    </row>
    <row r="190" s="1" customFormat="1" ht="15" customHeight="1">
      <c r="B190" s="292"/>
      <c r="C190" s="328" t="s">
        <v>45</v>
      </c>
      <c r="D190" s="267"/>
      <c r="E190" s="267"/>
      <c r="F190" s="290" t="s">
        <v>1380</v>
      </c>
      <c r="G190" s="267"/>
      <c r="H190" s="264" t="s">
        <v>1470</v>
      </c>
      <c r="I190" s="267" t="s">
        <v>1471</v>
      </c>
      <c r="J190" s="267"/>
      <c r="K190" s="315"/>
    </row>
    <row r="191" s="1" customFormat="1" ht="15" customHeight="1">
      <c r="B191" s="292"/>
      <c r="C191" s="328" t="s">
        <v>1472</v>
      </c>
      <c r="D191" s="267"/>
      <c r="E191" s="267"/>
      <c r="F191" s="290" t="s">
        <v>1380</v>
      </c>
      <c r="G191" s="267"/>
      <c r="H191" s="267" t="s">
        <v>1473</v>
      </c>
      <c r="I191" s="267" t="s">
        <v>1415</v>
      </c>
      <c r="J191" s="267"/>
      <c r="K191" s="315"/>
    </row>
    <row r="192" s="1" customFormat="1" ht="15" customHeight="1">
      <c r="B192" s="292"/>
      <c r="C192" s="328" t="s">
        <v>1474</v>
      </c>
      <c r="D192" s="267"/>
      <c r="E192" s="267"/>
      <c r="F192" s="290" t="s">
        <v>1380</v>
      </c>
      <c r="G192" s="267"/>
      <c r="H192" s="267" t="s">
        <v>1475</v>
      </c>
      <c r="I192" s="267" t="s">
        <v>1415</v>
      </c>
      <c r="J192" s="267"/>
      <c r="K192" s="315"/>
    </row>
    <row r="193" s="1" customFormat="1" ht="15" customHeight="1">
      <c r="B193" s="292"/>
      <c r="C193" s="328" t="s">
        <v>1476</v>
      </c>
      <c r="D193" s="267"/>
      <c r="E193" s="267"/>
      <c r="F193" s="290" t="s">
        <v>1386</v>
      </c>
      <c r="G193" s="267"/>
      <c r="H193" s="267" t="s">
        <v>1477</v>
      </c>
      <c r="I193" s="267" t="s">
        <v>1415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1478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1479</v>
      </c>
      <c r="D200" s="331"/>
      <c r="E200" s="331"/>
      <c r="F200" s="331" t="s">
        <v>1480</v>
      </c>
      <c r="G200" s="332"/>
      <c r="H200" s="331" t="s">
        <v>1481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1471</v>
      </c>
      <c r="D202" s="267"/>
      <c r="E202" s="267"/>
      <c r="F202" s="290" t="s">
        <v>46</v>
      </c>
      <c r="G202" s="267"/>
      <c r="H202" s="267" t="s">
        <v>1482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47</v>
      </c>
      <c r="G203" s="267"/>
      <c r="H203" s="267" t="s">
        <v>1483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50</v>
      </c>
      <c r="G204" s="267"/>
      <c r="H204" s="267" t="s">
        <v>1484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48</v>
      </c>
      <c r="G205" s="267"/>
      <c r="H205" s="267" t="s">
        <v>1485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49</v>
      </c>
      <c r="G206" s="267"/>
      <c r="H206" s="267" t="s">
        <v>1486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1427</v>
      </c>
      <c r="D208" s="267"/>
      <c r="E208" s="267"/>
      <c r="F208" s="290" t="s">
        <v>82</v>
      </c>
      <c r="G208" s="267"/>
      <c r="H208" s="267" t="s">
        <v>1487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1322</v>
      </c>
      <c r="G209" s="267"/>
      <c r="H209" s="267" t="s">
        <v>1323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1320</v>
      </c>
      <c r="G210" s="267"/>
      <c r="H210" s="267" t="s">
        <v>1488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1324</v>
      </c>
      <c r="G211" s="328"/>
      <c r="H211" s="319" t="s">
        <v>1325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1326</v>
      </c>
      <c r="G212" s="328"/>
      <c r="H212" s="319" t="s">
        <v>1489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1451</v>
      </c>
      <c r="D214" s="267"/>
      <c r="E214" s="267"/>
      <c r="F214" s="290">
        <v>1</v>
      </c>
      <c r="G214" s="328"/>
      <c r="H214" s="319" t="s">
        <v>1490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1491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1492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1493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2024-01-29T05:29:45Z</dcterms:created>
  <dcterms:modified xsi:type="dcterms:W3CDTF">2024-01-29T05:29:52Z</dcterms:modified>
</cp:coreProperties>
</file>